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045" windowWidth="9540" windowHeight="6060" activeTab="0"/>
  </bookViews>
  <sheets>
    <sheet name="прил 3" sheetId="1" r:id="rId1"/>
  </sheets>
  <definedNames>
    <definedName name="_xlnm.Print_Titles" localSheetId="0">'прил 3'!$9:$13</definedName>
    <definedName name="_xlnm.Print_Area" localSheetId="0">'прил 3'!$A$1:$I$441</definedName>
  </definedNames>
  <calcPr fullCalcOnLoad="1"/>
</workbook>
</file>

<file path=xl/sharedStrings.xml><?xml version="1.0" encoding="utf-8"?>
<sst xmlns="http://schemas.openxmlformats.org/spreadsheetml/2006/main" count="2518" uniqueCount="437">
  <si>
    <t>600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</si>
  <si>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</si>
  <si>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</si>
  <si>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</si>
  <si>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</si>
  <si>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</si>
  <si>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870</t>
  </si>
  <si>
    <t>540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</si>
  <si>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</si>
  <si>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(Дорожный фонд)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</si>
  <si>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</si>
  <si>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</si>
  <si>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</si>
  <si>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</si>
  <si>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</si>
  <si>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</si>
  <si>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</si>
  <si>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Строительство объектов ЖКХ (водоснабжение, водоотведение)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</si>
  <si>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</si>
  <si>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</si>
  <si>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</si>
  <si>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</si>
  <si>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</si>
  <si>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</si>
  <si>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</si>
  <si>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</si>
  <si>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</si>
  <si>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</si>
  <si>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</si>
  <si>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</si>
  <si>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</si>
  <si>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Обслуживание муниципального долга</t>
  </si>
  <si>
    <t>730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</si>
  <si>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</si>
  <si>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</si>
  <si>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</si>
  <si>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Культура, кинематография</t>
  </si>
  <si>
    <t>00 0 0000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</si>
  <si>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</si>
  <si>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</si>
  <si>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</si>
  <si>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</si>
  <si>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</si>
  <si>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Коды</t>
  </si>
  <si>
    <t>Функциональная классификация расходов бюджетов РФ</t>
  </si>
  <si>
    <t>Администрация муниципального образования "Вельское"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</si>
  <si>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</si>
  <si>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</si>
  <si>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</si>
  <si>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</si>
  <si>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</si>
  <si>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</si>
  <si>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</si>
  <si>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</si>
  <si>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</si>
  <si>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</si>
  <si>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</si>
  <si>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</si>
  <si>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</si>
  <si>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</si>
  <si>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</si>
  <si>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</si>
  <si>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</si>
  <si>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</si>
  <si>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</si>
  <si>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</si>
  <si>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</si>
  <si>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</si>
  <si>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</si>
  <si>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</si>
  <si>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</si>
  <si>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07</t>
  </si>
  <si>
    <t>Резервные фонды</t>
  </si>
  <si>
    <t>11</t>
  </si>
  <si>
    <t>Другие общегосударственные вопросы</t>
  </si>
  <si>
    <t>13</t>
  </si>
  <si>
    <t xml:space="preserve">01 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</si>
  <si>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</si>
  <si>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</si>
  <si>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</si>
  <si>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</si>
  <si>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 xml:space="preserve">Бюджетные инвестиции </t>
  </si>
  <si>
    <t>05</t>
  </si>
  <si>
    <t>Иные межбюджетные трансферты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</si>
  <si>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</si>
  <si>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</si>
  <si>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</si>
  <si>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</si>
  <si>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</si>
  <si>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</si>
  <si>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Благоустройство</t>
  </si>
  <si>
    <t>Уличное освещение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</si>
  <si>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</si>
  <si>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</si>
  <si>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</si>
  <si>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</si>
  <si>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</si>
  <si>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</si>
  <si>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</si>
  <si>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</si>
  <si>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</si>
  <si>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Транспорт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</si>
  <si>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</si>
  <si>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</si>
  <si>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</si>
  <si>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</si>
  <si>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</si>
  <si>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</si>
  <si>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13 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</si>
  <si>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</si>
  <si>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</si>
  <si>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</si>
  <si>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</si>
  <si>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</si>
  <si>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</si>
  <si>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</si>
  <si>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</si>
  <si>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</si>
  <si>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</si>
  <si>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</si>
  <si>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</si>
  <si>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</si>
  <si>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</si>
  <si>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</si>
  <si>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</si>
  <si>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</si>
  <si>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</si>
  <si>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>100</t>
  </si>
  <si>
    <t>200</t>
  </si>
  <si>
    <t>Иные бюджетные ассигнования</t>
  </si>
  <si>
    <t>800</t>
  </si>
  <si>
    <t>500</t>
  </si>
  <si>
    <t>400</t>
  </si>
  <si>
    <t>300</t>
  </si>
  <si>
    <t>Социальное обеспечение и иные выплаты населению</t>
  </si>
  <si>
    <t>Обслуживание государственного (муниципального) долга</t>
  </si>
  <si>
    <t>700</t>
  </si>
  <si>
    <t>Обеспечение национальной безопасности и правоохранительной деятельности</t>
  </si>
  <si>
    <t>Муниципальное казенное учреждение культуры "Дворец культуры и спорта"</t>
  </si>
  <si>
    <t>Уплата налогов, сборов и иных платежей</t>
  </si>
  <si>
    <t>850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</si>
  <si>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</si>
  <si>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</si>
  <si>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</si>
  <si>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в области национальной безопасности и правоохранительной деятельности</t>
  </si>
  <si>
    <t>Мероприятия по улучшению облика улиц в исторической части города Вельска</t>
  </si>
  <si>
    <t>71 1 00 90010</t>
  </si>
  <si>
    <t>00 0 00 00000</t>
  </si>
  <si>
    <t>71 0 00 00000</t>
  </si>
  <si>
    <t>71 1 00 00000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</si>
  <si>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</si>
  <si>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</si>
  <si>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</si>
  <si>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</si>
  <si>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</si>
  <si>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</si>
  <si>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22 1 00 00000</t>
  </si>
  <si>
    <t>76 0 00 00000</t>
  </si>
  <si>
    <t>76 0 00 91200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</si>
  <si>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</si>
  <si>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06</t>
  </si>
  <si>
    <t>74 0 00 00000</t>
  </si>
  <si>
    <t>Обеспечение проведения выборов и референдумов</t>
  </si>
  <si>
    <t>02 4 07 90490</t>
  </si>
  <si>
    <t>02 0  00 00000</t>
  </si>
  <si>
    <t>02 4 00 00000</t>
  </si>
  <si>
    <t>02 4 07 00000</t>
  </si>
  <si>
    <t>80 0 00 00000</t>
  </si>
  <si>
    <t>80 1 00 00000</t>
  </si>
  <si>
    <t>10 0 00 00000</t>
  </si>
  <si>
    <t>Обеспечение деятельности избирательных комиссий</t>
  </si>
  <si>
    <t>73 0 00 00000</t>
  </si>
  <si>
    <t>73 2 00 00000</t>
  </si>
  <si>
    <t>73 2 00 91160</t>
  </si>
  <si>
    <t>Проведение выборов в Совет депутатов муниципального образования</t>
  </si>
  <si>
    <t>Муниципальная поддержка в сфере СМИ, осуществляемая ОМС</t>
  </si>
  <si>
    <t>09 0 00 00000</t>
  </si>
  <si>
    <t>11 0 00 00000</t>
  </si>
  <si>
    <t>11 0 00 91550</t>
  </si>
  <si>
    <t>03 0 00 00000</t>
  </si>
  <si>
    <t>10 0 01 00000</t>
  </si>
  <si>
    <t>Мероприятия по строительству, реконструкции, капитальному ремонту, ремонту и содержанию автомобильных дорог</t>
  </si>
  <si>
    <t>10 0 01 93030</t>
  </si>
  <si>
    <t>01 0 00 00000</t>
  </si>
  <si>
    <t>05 0 00 00000</t>
  </si>
  <si>
    <t>05 1 00 00000</t>
  </si>
  <si>
    <t>05 1 01 00000</t>
  </si>
  <si>
    <t>Мероприятия по софинансированию кап.ремонта квартир нанимателей жилых помещений</t>
  </si>
  <si>
    <t>05 1 01 93620</t>
  </si>
  <si>
    <t>05 2 00 00000</t>
  </si>
  <si>
    <t>05 2 03 00000</t>
  </si>
  <si>
    <t>06 0 00 00000</t>
  </si>
  <si>
    <t>06 1 01 00000</t>
  </si>
  <si>
    <t>06 1 00 00000</t>
  </si>
  <si>
    <t>Мероприятия по газификации</t>
  </si>
  <si>
    <t>06 1 01 93540</t>
  </si>
  <si>
    <t>06 2 00 00000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</si>
  <si>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</si>
  <si>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</si>
  <si>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</si>
  <si>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</si>
  <si>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</si>
  <si>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</si>
  <si>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</si>
  <si>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</si>
  <si>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Мероприятия по подготовке и проведению праздничных мероприятий</t>
  </si>
  <si>
    <t>08 1 00 00000</t>
  </si>
  <si>
    <t>08 1 01 00000</t>
  </si>
  <si>
    <t>08 1 01 93530</t>
  </si>
  <si>
    <t>08 1 02 00000</t>
  </si>
  <si>
    <t>08 1 02 93530</t>
  </si>
  <si>
    <t>08 1 03 00000</t>
  </si>
  <si>
    <t>08 1 03 93530</t>
  </si>
  <si>
    <t>Мероприятия по весенней и осенней уборке мусора</t>
  </si>
  <si>
    <t>08 1 04 00000</t>
  </si>
  <si>
    <t>08 1 04 93530</t>
  </si>
  <si>
    <t>Мероприятия по обслуживанию территории общественного назначения</t>
  </si>
  <si>
    <t>08 2 05 00000</t>
  </si>
  <si>
    <t>08 2 00 00000</t>
  </si>
  <si>
    <t>08 2 05 93580</t>
  </si>
  <si>
    <t>08 3 06 00000</t>
  </si>
  <si>
    <t>08 3 00 00000</t>
  </si>
  <si>
    <t>Мероприятия по содержанию уличного освещения</t>
  </si>
  <si>
    <t>08 3 06 93590</t>
  </si>
  <si>
    <t>04 0 00 00000</t>
  </si>
  <si>
    <t>04 0 01 00000</t>
  </si>
  <si>
    <t>04 0 01 93630</t>
  </si>
  <si>
    <t>02 0 00 00000</t>
  </si>
  <si>
    <t>02 1 00 00000</t>
  </si>
  <si>
    <t>02 1 01 00000</t>
  </si>
  <si>
    <t>02 1 01 90420</t>
  </si>
  <si>
    <t>02 1 02 00000</t>
  </si>
  <si>
    <t>Мероприятия по обеспечению жильем молодых семей</t>
  </si>
  <si>
    <t>02 2 03 90440</t>
  </si>
  <si>
    <t>02 2 00 00000</t>
  </si>
  <si>
    <t>Финансовое обеспечение проведения выборов в Совет депутатов муниципального образования</t>
  </si>
  <si>
    <t>Мероприятия по повышению уровня пожарной безопасности</t>
  </si>
  <si>
    <t>09 0 01 00000</t>
  </si>
  <si>
    <t>09 0 01 91530</t>
  </si>
  <si>
    <t>Мероприятия по обеспечению антитеррористической защищенности мест массового пребывания людей</t>
  </si>
  <si>
    <t>05 2 02 93620</t>
  </si>
  <si>
    <t>05 2 03 93620</t>
  </si>
  <si>
    <t>Мероприятия по развитию коммунальной инфраструктуры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</si>
  <si>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</si>
  <si>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</si>
  <si>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Мероприятия по устройству покрытия проезжей части и установка малых архитектурных форм</t>
  </si>
  <si>
    <t>02 1 02 90540</t>
  </si>
  <si>
    <t>02 2 03 00000</t>
  </si>
  <si>
    <t>Проведение мероприятий за счет средств от приносящей доход деятельности</t>
  </si>
  <si>
    <t>02 2 04 00000</t>
  </si>
  <si>
    <t>02 2 04 90460</t>
  </si>
  <si>
    <t>02 2 05 00000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</si>
  <si>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</si>
  <si>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02 2 05 90440</t>
  </si>
  <si>
    <t>03 5 00 00000</t>
  </si>
  <si>
    <t>03 5 05 00000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</si>
  <si>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</si>
  <si>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03 5 05 97010</t>
  </si>
  <si>
    <t>03 1 00 00000</t>
  </si>
  <si>
    <t>03 1 01 00000</t>
  </si>
  <si>
    <t>Мероприятия по оказанию различных видов социальной помощи гражданам</t>
  </si>
  <si>
    <t>03 1 01 90540</t>
  </si>
  <si>
    <t>03 2 00 00000</t>
  </si>
  <si>
    <t>03 2 02 00000</t>
  </si>
  <si>
    <t>Обеспечение мероприятий, направленных на поддержку ветеранов</t>
  </si>
  <si>
    <t>03 2 02 90560</t>
  </si>
  <si>
    <t>03 3 03 00000</t>
  </si>
  <si>
    <t>03 3 00 00000</t>
  </si>
  <si>
    <t>Обеспечение мер по социальной поддержке Почетных граждан</t>
  </si>
  <si>
    <t>03 3 03 90220</t>
  </si>
  <si>
    <t>02 3 00 00000</t>
  </si>
  <si>
    <t>02 3 06 00000</t>
  </si>
  <si>
    <t>02 3 06 90430</t>
  </si>
  <si>
    <t>77 0 00 00000</t>
  </si>
  <si>
    <t>Финансовое обеспечение организационных жилищных услуг</t>
  </si>
  <si>
    <t>340</t>
  </si>
  <si>
    <t>Стипендии</t>
  </si>
  <si>
    <t>Финансовое обеспечение проведения мероприятий для ветеранов</t>
  </si>
  <si>
    <t>Вовлечение молодежи в социальную практику</t>
  </si>
  <si>
    <t>77 0 00 91720</t>
  </si>
  <si>
    <t>Мероприятия по обеспечению функционирования учреждения</t>
  </si>
  <si>
    <t>Финансовая поддержка деятельности казенных учреждений</t>
  </si>
  <si>
    <t>12 0 00 00000</t>
  </si>
  <si>
    <t>Мероприятия по составлению проекта планировки и межевания территории.</t>
  </si>
  <si>
    <t>12 0 01 00000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</si>
  <si>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</si>
  <si>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830</t>
  </si>
  <si>
    <t>Участие в предупреждении и ликвидации последствий чрезвычайных ситуаций в границах поселения</t>
  </si>
  <si>
    <t>01 0 01 00000</t>
  </si>
  <si>
    <t>01 0 01 92410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</si>
  <si>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</si>
  <si>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</si>
  <si>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12 0 01 92410</t>
  </si>
  <si>
    <t>12 0 02 92410</t>
  </si>
  <si>
    <t>Исполнение судебных актов</t>
  </si>
  <si>
    <t>Мероприятия по межеванию земельных участков под парками, скверами и аллеями</t>
  </si>
  <si>
    <t>01 0 02 00000</t>
  </si>
  <si>
    <t>01 0 02 92410</t>
  </si>
  <si>
    <t>Мероприятия по установлению границ муниципального образования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</si>
  <si>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</si>
  <si>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</si>
  <si>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</si>
  <si>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</si>
  <si>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Муниципальная программа МО "Вельское" "Сохранение и благоустройство исторической части города Вельска на 2019год"</t>
  </si>
  <si>
    <t>Подпрограмма "Организация и обеспечение бюджетного процесса и развитие систем управления финансами в Архангельской области" Осуществление государственных полномочий в сфере административных правонарушений</t>
  </si>
  <si>
    <t>10 1 02 S875Д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</si>
  <si>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</si>
  <si>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10 1 03 83020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</si>
  <si>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Организация безопасности дорожного движения; Мероприятия в сфере дорожного хозяйства</t>
  </si>
  <si>
    <t>Капитальные вложения в объекты государственной (муниципальной) собственности</t>
  </si>
  <si>
    <t>08 0 01 S8420</t>
  </si>
  <si>
    <t>24 0 F2 55550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</si>
  <si>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</si>
  <si>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Массовый спорт</t>
  </si>
  <si>
    <t>04 0 06 S8520</t>
  </si>
  <si>
    <t>Муниципальная программа МО "Вельский муниципальный район" "Развитие физической культуры и спорта на 2019-2021 годы"; обустройство объектов городской инфраструктуры, парковых и рекреационных зон для занятий физической культурой и спортом</t>
  </si>
  <si>
    <t>04 0 01 S8550</t>
  </si>
  <si>
    <t>Софинансирование мероприятия по реализации приоритетных проектов в сфере туризма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</si>
  <si>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</si>
  <si>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2023 год</t>
  </si>
  <si>
    <t>10 0 02 00000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</si>
  <si>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</si>
  <si>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</si>
  <si>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</si>
  <si>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</si>
  <si>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</si>
  <si>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Муниципальная программа МО "Вельское" "Поддержка в области дорожного хозяйства в городском поселении на 2021 2023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</si>
  <si>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2021- 2023 годы"</t>
  </si>
  <si>
    <t>Подпрограмма "Реализация молодежной политики в МО "Вельское" на 2021-2023 годы"</t>
  </si>
  <si>
    <t xml:space="preserve"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</t>
  </si>
  <si>
    <t>Мероприятия по организации официальных физкультурно-оздоровительных и спортивных мероприятий в МО "Вельское"</t>
  </si>
  <si>
    <t>10 1 01 83020</t>
  </si>
  <si>
    <t>10 100 00000</t>
  </si>
  <si>
    <t>10 1 01 00000</t>
  </si>
  <si>
    <t>620</t>
  </si>
  <si>
    <t>Субсидии автономным учреждениям на иные цели</t>
  </si>
  <si>
    <t>Предоставление субсидий бюджетным, автономным учреждениям и иным некоммерческим организациям</t>
  </si>
  <si>
    <t>"Национальный проект "Жилье и городская среда"</t>
  </si>
  <si>
    <t xml:space="preserve"> Федеральный проект "Формирование комфортной городской среды"</t>
  </si>
  <si>
    <t>04 0 F2 00000</t>
  </si>
  <si>
    <t>04 0 F0 00000</t>
  </si>
  <si>
    <t>Мероприятия по "Реализация программ формирования современной городской среды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</si>
  <si>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</si>
  <si>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в сфере дорожного хозяйства</t>
  </si>
  <si>
    <t xml:space="preserve"> "Развитие и совершенствование сети автомобильных дорог общего пользования местного значения в Вельском районе"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</si>
  <si>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 от чрезвычайных ситуаций</t>
  </si>
  <si>
    <t xml:space="preserve"> Субсидия на обеспечение развития и укрепления материально-технической базы с числом жителей до 50 тысяч чел.</t>
  </si>
  <si>
    <t xml:space="preserve"> Мероприятия по переселению граждан из аварийного жилищного фонда, в т.ч. снос аварийных домов</t>
  </si>
  <si>
    <t>05 2 02 00000</t>
  </si>
  <si>
    <t>сумма, руб.</t>
  </si>
  <si>
    <t>74 3 00 98630</t>
  </si>
  <si>
    <t>74 3 00 00000</t>
  </si>
  <si>
    <t>Муниципальный финансовый контроль</t>
  </si>
  <si>
    <t>Передача части полномочий по решению вопросов местного значения в соответствии с заключенными соглашениями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</si>
  <si>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</si>
  <si>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</si>
  <si>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</si>
  <si>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</si>
  <si>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 xml:space="preserve"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</si>
  <si>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05 2 F3 67483</t>
  </si>
  <si>
    <t>05 2 F3 67484</t>
  </si>
  <si>
    <t xml:space="preserve">поселения "Вельское"  Вельского муниципального района Архангельской </t>
  </si>
  <si>
    <t>310</t>
  </si>
  <si>
    <t>Публичные нормативные социальные выплаты гражданам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</si>
  <si>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2023- 2025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</si>
  <si>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2023 - 2025 годы"</t>
  </si>
  <si>
    <t>Муниципальная программа МО "Вельское" "Адресная социальная поддержка населения на 2023- 2025 годы"</t>
  </si>
  <si>
    <t xml:space="preserve">  Подпрограмма "Реализация молодежной политики в МО "Вельское" на 2023-2025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</si>
  <si>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</t>
  </si>
  <si>
    <t>Муниципальная программа МО "Вельское" "Адресная социальная поддержка населения на 2023 - 2025 годы"</t>
  </si>
  <si>
    <t>Подпрограмма "Реализация молодежной политики в МО "Вельское" на 2023 - 2025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</si>
  <si>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2023 -2025 годы"</t>
  </si>
  <si>
    <t>Муниципальная программа МО "Вельское" "Сохранение и благоустройство исторической части города Вельска на 2023 - 2025 годы"</t>
  </si>
  <si>
    <t>Муниципальная программа МО "Вельское" "Развитие территориального общественного самоуправления в МО "Вельское" на 2023 - 2025 годы"</t>
  </si>
  <si>
    <t>Муниципальная программа МО "Вельское" "Поддержка коммунального хозяйства на 2023 - 2025 годы"</t>
  </si>
  <si>
    <t>Муниципальная программа МО "Вельское" "Поддержка жилищного хозяйства на 2023-2025 годы"</t>
  </si>
  <si>
    <t>Муниципальная программа МО "Вельское" "Межевание земельных участков на 2023- 2025 годы"</t>
  </si>
  <si>
    <t xml:space="preserve">Муниципальная программа МО "Вельское" "Поддержка в области дорожного хозяйства в городском поселении на 2023 -2025 годы."  </t>
  </si>
  <si>
    <t>Муниципальная программа МО "Вельское" "Повышение пожарной безопасности в городском поселении на 2023- 2025 годы."</t>
  </si>
  <si>
    <t>Подпрограмма "Обеспечение деятельности органов местного самоуправления в социальной сфере на 2023-2025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</si>
  <si>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2023- 2025 годы."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</si>
  <si>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2023-2025 годы г."</t>
  </si>
  <si>
    <t>Муниципальная программа МО "Вельское" "Подготовка проектов планировки территории и выполнение проектно-изыскательских работ на 2023- 2025 годы"</t>
  </si>
  <si>
    <t>Муниципальная программа МО "Вельское" "Благоустройство территории городского поселения на 2023-2025 годы"</t>
  </si>
  <si>
    <t>Муниципальная программа Вельского муниципального района "Поддержка в области дорожной деятельности и пассажирских автоперевозок на 2023-2025 годы"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</si>
  <si>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</si>
  <si>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Субсидии гражданам на приобретение жилья</t>
  </si>
  <si>
    <t>61 0 00 78793</t>
  </si>
  <si>
    <t>61 0 00 00000</t>
  </si>
  <si>
    <t>Обеспечение деятельности КСП</t>
  </si>
  <si>
    <t>320</t>
  </si>
  <si>
    <t xml:space="preserve">муниципального района Архангельской области   на 2023 год"                                                                                                                                            </t>
  </si>
  <si>
    <t xml:space="preserve">Ведомственная структура бюджета городского поселения "Вельское" Вельского муниципального района Архангельской области на 2023 год. </t>
  </si>
  <si>
    <t>02 2 05 L4670</t>
  </si>
  <si>
    <t>Резервный фонд Правительства Архангельской области</t>
  </si>
  <si>
    <t>67 0 00 71400</t>
  </si>
  <si>
    <t>67 0 00 00000</t>
  </si>
  <si>
    <t>10 0 R3 76670</t>
  </si>
  <si>
    <t>10 0 R3 00000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</si>
  <si>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</si>
  <si>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 xml:space="preserve"> Национальный проект «Безопасные и качественные автомобильные дороги»; Федеральный проект «Безопасность дорожного движения»</t>
  </si>
  <si>
    <t>80 1 00 99010</t>
  </si>
  <si>
    <t>80 1 00 99040</t>
  </si>
  <si>
    <t>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</si>
  <si>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80 1 00 90690</t>
  </si>
  <si>
    <t>80 1 00 90680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</si>
  <si>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маршрутам; софинансирование организации транспортного обслуживания населения на пассажирских муниципальных маршрутах автомобильного транспорта</t>
  </si>
  <si>
    <t>10 0 02 S6360</t>
  </si>
  <si>
    <t>Другие вопросы в области жилищно-коммунального хозяйства</t>
  </si>
  <si>
    <t>04 0 01 74950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</si>
  <si>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</si>
  <si>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 xml:space="preserve">  Приложение № 3 к решению Совета депутатов  городского </t>
  </si>
  <si>
    <t xml:space="preserve">области  "Об уточнении  бюджета городского поселения "Вельское"  Вельского </t>
  </si>
  <si>
    <t>7600081200</t>
  </si>
  <si>
    <t>Резервный фонд администрации Вельского муниципального района Архангельской области</t>
  </si>
  <si>
    <t>Резервный фонд</t>
  </si>
  <si>
    <t>0000000000</t>
  </si>
  <si>
    <t>330</t>
  </si>
  <si>
    <t>Публичные нормативные выплаты гражданам несоциального характера</t>
  </si>
  <si>
    <t>6700071400</t>
  </si>
  <si>
    <t xml:space="preserve">Муниципальная программа МО "Вельский муниципальный район" "Развитие ТОС Вельского района "; Организация и проведение ежегодного конкурса проектов ТОС "Общественная инициатива"; Развитие ТОС в Вельском районе </t>
  </si>
  <si>
    <t>04 0 F2 55550</t>
  </si>
  <si>
    <t>Резервный фонд администрации муниципального образования "Вельское"</t>
  </si>
  <si>
    <t>04 0 01 S6410</t>
  </si>
  <si>
    <t>10 0 01 S6790</t>
  </si>
  <si>
    <t>Софинансирование мероприятий в сфере общественного пассажирского транспорта и транспортной инфраструктуры в части субсидий местным бюджетам</t>
  </si>
  <si>
    <t>Софинансирование мероприятий по разработке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</si>
  <si>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Работы услуги по содержанию имущества</t>
  </si>
  <si>
    <t>Перечисления текущего характера другим бюджетам бюджетной системы Российской Федерации</t>
  </si>
  <si>
    <t>0810293530</t>
  </si>
  <si>
    <t>02203S8310</t>
  </si>
  <si>
    <t>Мероприятия в области ЖКХ</t>
  </si>
  <si>
    <t xml:space="preserve"> Мероприятия по обследованию многоквартирных домов</t>
  </si>
  <si>
    <t>05 2 F3 367483</t>
  </si>
  <si>
    <t>05 2 F3 367484</t>
  </si>
  <si>
    <t>05 2 02 83520</t>
  </si>
  <si>
    <t>№ 194 от 16 января 2024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</si>
</sst>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0.00000000000"/>
    <numFmt numFmtId="196" formatCode="0.0000000000"/>
    <numFmt numFmtId="197" formatCode="#,##0.0000"/>
    <numFmt numFmtId="198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NumberFormat="1" applyFont="1" applyAlignment="1">
      <alignment/>
    </xf>
    <xf numFmtId="188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49" fontId="9" fillId="3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49" fontId="9" fillId="33" borderId="10" xfId="0" applyNumberFormat="1" applyFont="1" applyFill="1" applyBorder="1" applyAlignment="1">
      <alignment vertical="justify" wrapText="1"/>
    </xf>
    <xf numFmtId="49" fontId="8" fillId="4" borderId="10" xfId="0" applyNumberFormat="1" applyFont="1" applyFill="1" applyBorder="1" applyAlignment="1">
      <alignment vertical="justify" wrapText="1"/>
    </xf>
    <xf numFmtId="49" fontId="8" fillId="34" borderId="10" xfId="0" applyNumberFormat="1" applyFont="1" applyFill="1" applyBorder="1" applyAlignment="1">
      <alignment vertical="justify" wrapText="1"/>
    </xf>
    <xf numFmtId="49" fontId="8" fillId="35" borderId="10" xfId="0" applyNumberFormat="1" applyFont="1" applyFill="1" applyBorder="1" applyAlignment="1">
      <alignment vertical="justify" wrapText="1"/>
    </xf>
    <xf numFmtId="49" fontId="8" fillId="37" borderId="10" xfId="0" applyNumberFormat="1" applyFont="1" applyFill="1" applyBorder="1" applyAlignment="1">
      <alignment vertical="justify" wrapText="1"/>
    </xf>
    <xf numFmtId="49" fontId="9" fillId="3" borderId="10" xfId="0" applyNumberFormat="1" applyFont="1" applyFill="1" applyBorder="1" applyAlignment="1">
      <alignment vertical="justify" wrapText="1"/>
    </xf>
    <xf numFmtId="0" fontId="8" fillId="4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 wrapText="1"/>
    </xf>
    <xf numFmtId="49" fontId="9" fillId="37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194" fontId="9" fillId="36" borderId="0" xfId="0" applyNumberFormat="1" applyFont="1" applyFill="1" applyBorder="1" applyAlignment="1">
      <alignment horizontal="right"/>
    </xf>
    <xf numFmtId="194" fontId="9" fillId="36" borderId="0" xfId="0" applyNumberFormat="1" applyFont="1" applyFill="1" applyBorder="1" applyAlignment="1">
      <alignment/>
    </xf>
    <xf numFmtId="194" fontId="9" fillId="33" borderId="0" xfId="0" applyNumberFormat="1" applyFont="1" applyFill="1" applyBorder="1" applyAlignment="1">
      <alignment/>
    </xf>
    <xf numFmtId="194" fontId="8" fillId="4" borderId="0" xfId="0" applyNumberFormat="1" applyFont="1" applyFill="1" applyBorder="1" applyAlignment="1">
      <alignment/>
    </xf>
    <xf numFmtId="194" fontId="8" fillId="34" borderId="0" xfId="0" applyNumberFormat="1" applyFont="1" applyFill="1" applyBorder="1" applyAlignment="1">
      <alignment/>
    </xf>
    <xf numFmtId="194" fontId="8" fillId="35" borderId="0" xfId="0" applyNumberFormat="1" applyFont="1" applyFill="1" applyBorder="1" applyAlignment="1">
      <alignment/>
    </xf>
    <xf numFmtId="194" fontId="8" fillId="37" borderId="0" xfId="0" applyNumberFormat="1" applyFont="1" applyFill="1" applyBorder="1" applyAlignment="1">
      <alignment/>
    </xf>
    <xf numFmtId="194" fontId="9" fillId="3" borderId="0" xfId="0" applyNumberFormat="1" applyFont="1" applyFill="1" applyBorder="1" applyAlignment="1">
      <alignment/>
    </xf>
    <xf numFmtId="194" fontId="9" fillId="4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/>
    </xf>
    <xf numFmtId="194" fontId="9" fillId="33" borderId="11" xfId="0" applyNumberFormat="1" applyFont="1" applyFill="1" applyBorder="1" applyAlignment="1">
      <alignment/>
    </xf>
    <xf numFmtId="194" fontId="9" fillId="37" borderId="0" xfId="0" applyNumberFormat="1" applyFont="1" applyFill="1" applyBorder="1" applyAlignment="1">
      <alignment/>
    </xf>
    <xf numFmtId="194" fontId="9" fillId="0" borderId="0" xfId="0" applyNumberFormat="1" applyFont="1" applyBorder="1" applyAlignment="1">
      <alignment/>
    </xf>
    <xf numFmtId="4" fontId="8" fillId="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vertical="justify" wrapText="1"/>
    </xf>
    <xf numFmtId="0" fontId="9" fillId="38" borderId="10" xfId="0" applyFont="1" applyFill="1" applyBorder="1" applyAlignment="1">
      <alignment horizontal="center" wrapText="1"/>
    </xf>
    <xf numFmtId="49" fontId="9" fillId="38" borderId="10" xfId="0" applyNumberFormat="1" applyFont="1" applyFill="1" applyBorder="1" applyAlignment="1">
      <alignment horizontal="center"/>
    </xf>
    <xf numFmtId="4" fontId="9" fillId="38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9" fillId="38" borderId="10" xfId="0" applyFont="1" applyFill="1" applyBorder="1" applyAlignment="1">
      <alignment vertical="justify" wrapText="1"/>
    </xf>
    <xf numFmtId="49" fontId="9" fillId="38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0" fontId="9" fillId="38" borderId="10" xfId="0" applyFont="1" applyFill="1" applyBorder="1" applyAlignment="1">
      <alignment horizontal="center"/>
    </xf>
    <xf numFmtId="0" fontId="9" fillId="38" borderId="10" xfId="0" applyNumberFormat="1" applyFont="1" applyFill="1" applyBorder="1" applyAlignment="1">
      <alignment vertical="justify" wrapText="1"/>
    </xf>
    <xf numFmtId="0" fontId="10" fillId="9" borderId="10" xfId="0" applyFont="1" applyFill="1" applyBorder="1" applyAlignment="1">
      <alignment vertical="justify" wrapText="1"/>
    </xf>
    <xf numFmtId="0" fontId="10" fillId="9" borderId="10" xfId="0" applyFont="1" applyFill="1" applyBorder="1" applyAlignment="1">
      <alignment horizontal="center" wrapText="1"/>
    </xf>
    <xf numFmtId="0" fontId="10" fillId="9" borderId="10" xfId="0" applyFont="1" applyFill="1" applyBorder="1" applyAlignment="1">
      <alignment horizontal="center"/>
    </xf>
    <xf numFmtId="4" fontId="10" fillId="9" borderId="10" xfId="0" applyNumberFormat="1" applyFont="1" applyFill="1" applyBorder="1" applyAlignment="1">
      <alignment horizontal="right"/>
    </xf>
    <xf numFmtId="49" fontId="10" fillId="9" borderId="10" xfId="0" applyNumberFormat="1" applyFont="1" applyFill="1" applyBorder="1" applyAlignment="1">
      <alignment horizontal="center" vertical="center"/>
    </xf>
    <xf numFmtId="4" fontId="10" fillId="9" borderId="10" xfId="0" applyNumberFormat="1" applyFont="1" applyFill="1" applyBorder="1" applyAlignment="1">
      <alignment vertical="center"/>
    </xf>
    <xf numFmtId="49" fontId="10" fillId="9" borderId="10" xfId="0" applyNumberFormat="1" applyFont="1" applyFill="1" applyBorder="1" applyAlignment="1">
      <alignment horizontal="justify" vertical="justify" wrapText="1"/>
    </xf>
    <xf numFmtId="0" fontId="11" fillId="9" borderId="10" xfId="0" applyFont="1" applyFill="1" applyBorder="1" applyAlignment="1">
      <alignment/>
    </xf>
    <xf numFmtId="49" fontId="8" fillId="38" borderId="10" xfId="0" applyNumberFormat="1" applyFont="1" applyFill="1" applyBorder="1" applyAlignment="1">
      <alignment vertical="justify" wrapText="1"/>
    </xf>
    <xf numFmtId="49" fontId="8" fillId="38" borderId="10" xfId="0" applyNumberFormat="1" applyFont="1" applyFill="1" applyBorder="1" applyAlignment="1">
      <alignment horizontal="center" wrapText="1"/>
    </xf>
    <xf numFmtId="49" fontId="8" fillId="38" borderId="10" xfId="0" applyNumberFormat="1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194" fontId="8" fillId="34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7" fontId="11" fillId="0" borderId="10" xfId="60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10" fillId="9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38" borderId="10" xfId="60" applyNumberFormat="1" applyFont="1" applyFill="1" applyBorder="1" applyAlignment="1">
      <alignment horizontal="left" vertical="center" wrapText="1"/>
    </xf>
    <xf numFmtId="193" fontId="3" fillId="0" borderId="0" xfId="0" applyNumberFormat="1" applyFont="1" applyAlignment="1">
      <alignment/>
    </xf>
    <xf numFmtId="197" fontId="8" fillId="34" borderId="0" xfId="0" applyNumberFormat="1" applyFont="1" applyFill="1" applyBorder="1" applyAlignment="1">
      <alignment/>
    </xf>
    <xf numFmtId="4" fontId="8" fillId="38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2" fontId="8" fillId="0" borderId="14" xfId="0" applyNumberFormat="1" applyFont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8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8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/>
    </xf>
    <xf numFmtId="187" fontId="11" fillId="0" borderId="16" xfId="6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 vertical="center"/>
    </xf>
    <xf numFmtId="4" fontId="8" fillId="32" borderId="16" xfId="0" applyNumberFormat="1" applyFont="1" applyFill="1" applyBorder="1" applyAlignment="1">
      <alignment/>
    </xf>
    <xf numFmtId="187" fontId="11" fillId="0" borderId="17" xfId="6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/>
    </xf>
    <xf numFmtId="49" fontId="9" fillId="38" borderId="0" xfId="0" applyNumberFormat="1" applyFont="1" applyFill="1" applyBorder="1" applyAlignment="1">
      <alignment vertical="justify" wrapText="1"/>
    </xf>
    <xf numFmtId="49" fontId="9" fillId="38" borderId="0" xfId="0" applyNumberFormat="1" applyFont="1" applyFill="1" applyBorder="1" applyAlignment="1">
      <alignment horizontal="center" wrapText="1"/>
    </xf>
    <xf numFmtId="49" fontId="9" fillId="38" borderId="0" xfId="0" applyNumberFormat="1" applyFont="1" applyFill="1" applyBorder="1" applyAlignment="1">
      <alignment horizontal="center"/>
    </xf>
    <xf numFmtId="4" fontId="9" fillId="38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8" fillId="32" borderId="10" xfId="0" applyNumberFormat="1" applyFont="1" applyFill="1" applyBorder="1" applyAlignment="1">
      <alignment vertical="justify" wrapText="1"/>
    </xf>
    <xf numFmtId="49" fontId="8" fillId="32" borderId="10" xfId="0" applyNumberFormat="1" applyFont="1" applyFill="1" applyBorder="1" applyAlignment="1">
      <alignment horizontal="center"/>
    </xf>
    <xf numFmtId="194" fontId="8" fillId="32" borderId="0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9" fontId="8" fillId="39" borderId="10" xfId="0" applyNumberFormat="1" applyFont="1" applyFill="1" applyBorder="1" applyAlignment="1">
      <alignment horizontal="center" wrapText="1"/>
    </xf>
    <xf numFmtId="49" fontId="8" fillId="39" borderId="10" xfId="0" applyNumberFormat="1" applyFont="1" applyFill="1" applyBorder="1" applyAlignment="1">
      <alignment horizontal="center"/>
    </xf>
    <xf numFmtId="4" fontId="8" fillId="39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justify" wrapText="1"/>
    </xf>
    <xf numFmtId="49" fontId="8" fillId="40" borderId="10" xfId="0" applyNumberFormat="1" applyFont="1" applyFill="1" applyBorder="1" applyAlignment="1">
      <alignment vertical="justify" wrapText="1"/>
    </xf>
    <xf numFmtId="49" fontId="8" fillId="40" borderId="10" xfId="0" applyNumberFormat="1" applyFont="1" applyFill="1" applyBorder="1" applyAlignment="1">
      <alignment horizontal="center" wrapText="1"/>
    </xf>
    <xf numFmtId="49" fontId="8" fillId="40" borderId="10" xfId="0" applyNumberFormat="1" applyFont="1" applyFill="1" applyBorder="1" applyAlignment="1">
      <alignment horizontal="center"/>
    </xf>
    <xf numFmtId="4" fontId="8" fillId="40" borderId="10" xfId="0" applyNumberFormat="1" applyFont="1" applyFill="1" applyBorder="1" applyAlignment="1">
      <alignment horizontal="center" vertical="center"/>
    </xf>
    <xf numFmtId="187" fontId="11" fillId="38" borderId="10" xfId="6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justify" wrapText="1"/>
    </xf>
    <xf numFmtId="0" fontId="47" fillId="0" borderId="0" xfId="0" applyFont="1" applyFill="1" applyAlignment="1">
      <alignment horizontal="justify"/>
    </xf>
    <xf numFmtId="49" fontId="9" fillId="32" borderId="10" xfId="0" applyNumberFormat="1" applyFont="1" applyFill="1" applyBorder="1" applyAlignment="1">
      <alignment horizontal="center"/>
    </xf>
    <xf numFmtId="4" fontId="9" fillId="4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1"/>
  <sheetViews>
    <sheetView tabSelected="1" view="pageBreakPreview" zoomScale="115" zoomScaleSheetLayoutView="115" workbookViewId="0" topLeftCell="A1">
      <selection activeCell="E5" sqref="E5:I5"/>
    </sheetView>
  </sheetViews>
  <sheetFormatPr defaultColWidth="9.140625" defaultRowHeight="12.75"/>
  <cols>
    <col min="1" max="1" width="34.57421875" style="25" customWidth="1"/>
    <col min="2" max="2" width="7.421875" style="1" customWidth="1"/>
    <col min="3" max="3" width="6.8515625" style="1" customWidth="1"/>
    <col min="4" max="4" width="7.8515625" style="1" customWidth="1"/>
    <col min="5" max="5" width="14.00390625" style="1" customWidth="1"/>
    <col min="6" max="6" width="11.57421875" style="1" customWidth="1"/>
    <col min="7" max="7" width="24.140625" style="11" customWidth="1"/>
    <col min="8" max="9" width="16.421875" style="11" hidden="1" customWidth="1"/>
    <col min="10" max="10" width="18.57421875" style="11" customWidth="1"/>
    <col min="11" max="11" width="14.421875" style="11" customWidth="1"/>
    <col min="12" max="12" width="12.421875" style="1" customWidth="1"/>
    <col min="13" max="16384" width="9.140625" style="1" customWidth="1"/>
  </cols>
  <sheetData>
    <row r="1" spans="4:11" ht="17.25" customHeight="1">
      <c r="D1" s="169" t="s">
        <v>411</v>
      </c>
      <c r="E1" s="169"/>
      <c r="F1" s="169"/>
      <c r="G1" s="169"/>
      <c r="H1" s="169"/>
      <c r="I1" s="169"/>
      <c r="J1" s="36"/>
      <c r="K1" s="36"/>
    </row>
    <row r="2" spans="2:11" ht="12.75" customHeight="1">
      <c r="B2" s="169" t="s">
        <v>361</v>
      </c>
      <c r="C2" s="169"/>
      <c r="D2" s="169"/>
      <c r="E2" s="169"/>
      <c r="F2" s="169"/>
      <c r="G2" s="169"/>
      <c r="H2" s="169"/>
      <c r="I2" s="169"/>
      <c r="J2" s="36"/>
      <c r="K2" s="36"/>
    </row>
    <row r="3" spans="1:11" ht="12.75" customHeight="1">
      <c r="A3" s="154"/>
      <c r="C3" s="169" t="s">
        <v>412</v>
      </c>
      <c r="D3" s="169"/>
      <c r="E3" s="169"/>
      <c r="F3" s="169"/>
      <c r="G3" s="169"/>
      <c r="H3" s="169"/>
      <c r="I3" s="169"/>
      <c r="J3" s="36"/>
      <c r="K3" s="36"/>
    </row>
    <row r="4" spans="1:11" ht="12.75" customHeight="1">
      <c r="A4" s="154"/>
      <c r="C4" s="169" t="s">
        <v>391</v>
      </c>
      <c r="D4" s="169"/>
      <c r="E4" s="169"/>
      <c r="F4" s="169"/>
      <c r="G4" s="169"/>
      <c r="H4" s="169"/>
      <c r="I4" s="169"/>
      <c r="J4" s="36"/>
      <c r="K4" s="36"/>
    </row>
    <row r="5" spans="4:11" ht="12.75" customHeight="1">
      <c r="D5" s="99"/>
      <c r="E5" s="169" t="s">
        <v>436</v>
      </c>
      <c r="F5" s="169"/>
      <c r="G5" s="169"/>
      <c r="H5" s="169"/>
      <c r="I5" s="169"/>
      <c r="J5" s="36"/>
      <c r="K5" s="36"/>
    </row>
    <row r="6" spans="4:11" ht="12.75" customHeight="1" hidden="1">
      <c r="D6" s="99"/>
      <c r="E6" s="99"/>
      <c r="F6" s="99"/>
      <c r="G6" s="99"/>
      <c r="H6" s="99"/>
      <c r="I6" s="99"/>
      <c r="J6" s="36"/>
      <c r="K6" s="36"/>
    </row>
    <row r="7" ht="12.75" hidden="1"/>
    <row r="8" spans="1:11" ht="43.5" customHeight="1">
      <c r="A8" s="162" t="s">
        <v>392</v>
      </c>
      <c r="B8" s="162"/>
      <c r="C8" s="162"/>
      <c r="D8" s="162"/>
      <c r="E8" s="162"/>
      <c r="F8" s="162"/>
      <c r="G8" s="162"/>
      <c r="H8" s="162"/>
      <c r="I8" s="162"/>
      <c r="J8" s="37"/>
      <c r="K8" s="37"/>
    </row>
    <row r="9" spans="1:11" ht="15" customHeight="1">
      <c r="A9" s="170" t="s">
        <v>42</v>
      </c>
      <c r="B9" s="163" t="s">
        <v>43</v>
      </c>
      <c r="C9" s="163"/>
      <c r="D9" s="163"/>
      <c r="E9" s="163"/>
      <c r="F9" s="163"/>
      <c r="G9" s="167" t="s">
        <v>349</v>
      </c>
      <c r="H9" s="106"/>
      <c r="I9" s="107"/>
      <c r="J9" s="38"/>
      <c r="K9" s="38"/>
    </row>
    <row r="10" spans="1:11" ht="15">
      <c r="A10" s="171"/>
      <c r="B10" s="164" t="s">
        <v>44</v>
      </c>
      <c r="C10" s="164"/>
      <c r="D10" s="164"/>
      <c r="E10" s="164"/>
      <c r="F10" s="164"/>
      <c r="G10" s="168"/>
      <c r="H10" s="108"/>
      <c r="I10" s="109"/>
      <c r="J10" s="38"/>
      <c r="K10" s="38"/>
    </row>
    <row r="11" spans="1:11" ht="15">
      <c r="A11" s="171"/>
      <c r="B11" s="164" t="s">
        <v>49</v>
      </c>
      <c r="C11" s="165" t="s">
        <v>50</v>
      </c>
      <c r="D11" s="165" t="s">
        <v>51</v>
      </c>
      <c r="E11" s="165" t="s">
        <v>52</v>
      </c>
      <c r="F11" s="165" t="s">
        <v>53</v>
      </c>
      <c r="G11" s="166" t="s">
        <v>319</v>
      </c>
      <c r="H11" s="166"/>
      <c r="I11" s="166"/>
      <c r="J11" s="39"/>
      <c r="K11" s="39"/>
    </row>
    <row r="12" spans="1:11" ht="16.5" customHeight="1">
      <c r="A12" s="172"/>
      <c r="B12" s="164"/>
      <c r="C12" s="165"/>
      <c r="D12" s="165"/>
      <c r="E12" s="165"/>
      <c r="F12" s="165"/>
      <c r="G12" s="166"/>
      <c r="H12" s="166"/>
      <c r="I12" s="166"/>
      <c r="J12" s="39"/>
      <c r="K12" s="39"/>
    </row>
    <row r="13" spans="1:11" ht="15">
      <c r="A13" s="104">
        <v>1</v>
      </c>
      <c r="B13" s="104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  <c r="H13" s="105"/>
      <c r="I13" s="105"/>
      <c r="J13" s="40"/>
      <c r="K13" s="40"/>
    </row>
    <row r="14" spans="1:11" ht="36" customHeight="1">
      <c r="A14" s="77" t="s">
        <v>45</v>
      </c>
      <c r="B14" s="78">
        <v>786</v>
      </c>
      <c r="C14" s="79"/>
      <c r="D14" s="79"/>
      <c r="E14" s="79"/>
      <c r="F14" s="79"/>
      <c r="G14" s="98">
        <f>G15+G71+G104+G173+G301+G320+G372+G391+G313</f>
        <v>178810871.14000002</v>
      </c>
      <c r="H14" s="80"/>
      <c r="I14" s="80"/>
      <c r="J14" s="41"/>
      <c r="K14" s="41"/>
    </row>
    <row r="15" spans="1:16" s="3" customFormat="1" ht="27" customHeight="1">
      <c r="A15" s="65" t="s">
        <v>54</v>
      </c>
      <c r="B15" s="66">
        <v>786</v>
      </c>
      <c r="C15" s="67" t="s">
        <v>55</v>
      </c>
      <c r="D15" s="67" t="s">
        <v>56</v>
      </c>
      <c r="E15" s="67" t="s">
        <v>147</v>
      </c>
      <c r="F15" s="67" t="s">
        <v>57</v>
      </c>
      <c r="G15" s="110">
        <f>G16+G22+G28+G45+G57+G62+G51</f>
        <v>33836518.72</v>
      </c>
      <c r="H15" s="68"/>
      <c r="I15" s="68"/>
      <c r="J15" s="42"/>
      <c r="K15" s="42"/>
      <c r="L15" s="2"/>
      <c r="M15" s="2"/>
      <c r="N15" s="2"/>
      <c r="O15" s="2"/>
      <c r="P15" s="2"/>
    </row>
    <row r="16" spans="1:16" s="4" customFormat="1" ht="57">
      <c r="A16" s="56" t="s">
        <v>58</v>
      </c>
      <c r="B16" s="57">
        <v>786</v>
      </c>
      <c r="C16" s="58" t="s">
        <v>55</v>
      </c>
      <c r="D16" s="58" t="s">
        <v>59</v>
      </c>
      <c r="E16" s="58" t="s">
        <v>147</v>
      </c>
      <c r="F16" s="58" t="s">
        <v>57</v>
      </c>
      <c r="G16" s="111">
        <f>G17</f>
        <v>1086148.53</v>
      </c>
      <c r="H16" s="59"/>
      <c r="I16" s="59"/>
      <c r="J16" s="43"/>
      <c r="K16" s="43"/>
      <c r="L16" s="2"/>
      <c r="M16" s="2"/>
      <c r="N16" s="2"/>
      <c r="O16" s="2"/>
      <c r="P16" s="2"/>
    </row>
    <row r="17" spans="1:11" ht="30">
      <c r="A17" s="60" t="s">
        <v>110</v>
      </c>
      <c r="B17" s="12">
        <v>786</v>
      </c>
      <c r="C17" s="61" t="s">
        <v>55</v>
      </c>
      <c r="D17" s="61" t="s">
        <v>59</v>
      </c>
      <c r="E17" s="61" t="s">
        <v>148</v>
      </c>
      <c r="F17" s="61" t="s">
        <v>57</v>
      </c>
      <c r="G17" s="112">
        <f>G18</f>
        <v>1086148.53</v>
      </c>
      <c r="H17" s="62"/>
      <c r="I17" s="62"/>
      <c r="J17" s="44"/>
      <c r="K17" s="44"/>
    </row>
    <row r="18" spans="1:11" ht="15">
      <c r="A18" s="60" t="s">
        <v>60</v>
      </c>
      <c r="B18" s="12">
        <v>786</v>
      </c>
      <c r="C18" s="61" t="s">
        <v>55</v>
      </c>
      <c r="D18" s="61" t="s">
        <v>59</v>
      </c>
      <c r="E18" s="61" t="s">
        <v>149</v>
      </c>
      <c r="F18" s="61" t="s">
        <v>57</v>
      </c>
      <c r="G18" s="112">
        <f>G21</f>
        <v>1086148.53</v>
      </c>
      <c r="H18" s="62"/>
      <c r="I18" s="62"/>
      <c r="J18" s="44"/>
      <c r="K18" s="44"/>
    </row>
    <row r="19" spans="1:11" ht="45">
      <c r="A19" s="60" t="s">
        <v>38</v>
      </c>
      <c r="B19" s="12">
        <v>786</v>
      </c>
      <c r="C19" s="61" t="s">
        <v>55</v>
      </c>
      <c r="D19" s="61" t="s">
        <v>59</v>
      </c>
      <c r="E19" s="61" t="s">
        <v>146</v>
      </c>
      <c r="F19" s="61" t="s">
        <v>57</v>
      </c>
      <c r="G19" s="112">
        <f>G21</f>
        <v>1086148.53</v>
      </c>
      <c r="H19" s="62"/>
      <c r="I19" s="62"/>
      <c r="J19" s="44"/>
      <c r="K19" s="44"/>
    </row>
    <row r="20" spans="1:11" ht="105">
      <c r="A20" s="60" t="s">
        <v>143</v>
      </c>
      <c r="B20" s="12">
        <v>786</v>
      </c>
      <c r="C20" s="61" t="s">
        <v>55</v>
      </c>
      <c r="D20" s="61" t="s">
        <v>59</v>
      </c>
      <c r="E20" s="61" t="s">
        <v>146</v>
      </c>
      <c r="F20" s="61" t="s">
        <v>127</v>
      </c>
      <c r="G20" s="112">
        <f>G21</f>
        <v>1086148.53</v>
      </c>
      <c r="H20" s="62"/>
      <c r="I20" s="62"/>
      <c r="J20" s="44"/>
      <c r="K20" s="44"/>
    </row>
    <row r="21" spans="1:11" ht="45">
      <c r="A21" s="60" t="s">
        <v>113</v>
      </c>
      <c r="B21" s="12">
        <v>786</v>
      </c>
      <c r="C21" s="61" t="s">
        <v>55</v>
      </c>
      <c r="D21" s="61" t="s">
        <v>59</v>
      </c>
      <c r="E21" s="61" t="s">
        <v>146</v>
      </c>
      <c r="F21" s="61" t="s">
        <v>114</v>
      </c>
      <c r="G21" s="112">
        <v>1086148.53</v>
      </c>
      <c r="H21" s="62"/>
      <c r="I21" s="62"/>
      <c r="J21" s="45"/>
      <c r="K21" s="45"/>
    </row>
    <row r="22" spans="1:11" ht="85.5" hidden="1">
      <c r="A22" s="56" t="s">
        <v>62</v>
      </c>
      <c r="B22" s="57">
        <v>786</v>
      </c>
      <c r="C22" s="58" t="s">
        <v>55</v>
      </c>
      <c r="D22" s="58" t="s">
        <v>63</v>
      </c>
      <c r="E22" s="58" t="s">
        <v>147</v>
      </c>
      <c r="F22" s="58" t="s">
        <v>57</v>
      </c>
      <c r="G22" s="111">
        <f>G23</f>
        <v>0</v>
      </c>
      <c r="H22" s="59"/>
      <c r="I22" s="59"/>
      <c r="J22" s="43"/>
      <c r="K22" s="43"/>
    </row>
    <row r="23" spans="1:11" ht="30" hidden="1">
      <c r="A23" s="60" t="s">
        <v>39</v>
      </c>
      <c r="B23" s="12">
        <v>786</v>
      </c>
      <c r="C23" s="61" t="s">
        <v>55</v>
      </c>
      <c r="D23" s="61" t="s">
        <v>63</v>
      </c>
      <c r="E23" s="61" t="s">
        <v>150</v>
      </c>
      <c r="F23" s="61" t="s">
        <v>57</v>
      </c>
      <c r="G23" s="112">
        <f>G27</f>
        <v>0</v>
      </c>
      <c r="H23" s="62"/>
      <c r="I23" s="62"/>
      <c r="J23" s="44"/>
      <c r="K23" s="44"/>
    </row>
    <row r="24" spans="1:11" ht="15" hidden="1">
      <c r="A24" s="60" t="s">
        <v>40</v>
      </c>
      <c r="B24" s="12">
        <v>786</v>
      </c>
      <c r="C24" s="61" t="s">
        <v>55</v>
      </c>
      <c r="D24" s="61" t="s">
        <v>63</v>
      </c>
      <c r="E24" s="61" t="s">
        <v>151</v>
      </c>
      <c r="F24" s="61" t="s">
        <v>57</v>
      </c>
      <c r="G24" s="112">
        <f>G27</f>
        <v>0</v>
      </c>
      <c r="H24" s="62"/>
      <c r="I24" s="62"/>
      <c r="J24" s="44"/>
      <c r="K24" s="44"/>
    </row>
    <row r="25" spans="1:11" ht="45" hidden="1">
      <c r="A25" s="60" t="s">
        <v>38</v>
      </c>
      <c r="B25" s="12">
        <v>786</v>
      </c>
      <c r="C25" s="61" t="s">
        <v>76</v>
      </c>
      <c r="D25" s="61" t="s">
        <v>63</v>
      </c>
      <c r="E25" s="61" t="s">
        <v>152</v>
      </c>
      <c r="F25" s="61" t="s">
        <v>57</v>
      </c>
      <c r="G25" s="112">
        <f>G27</f>
        <v>0</v>
      </c>
      <c r="H25" s="62"/>
      <c r="I25" s="62"/>
      <c r="J25" s="44"/>
      <c r="K25" s="44"/>
    </row>
    <row r="26" spans="1:11" ht="105" hidden="1">
      <c r="A26" s="60" t="s">
        <v>143</v>
      </c>
      <c r="B26" s="12">
        <v>786</v>
      </c>
      <c r="C26" s="61" t="s">
        <v>55</v>
      </c>
      <c r="D26" s="61" t="s">
        <v>63</v>
      </c>
      <c r="E26" s="61" t="s">
        <v>152</v>
      </c>
      <c r="F26" s="61" t="s">
        <v>127</v>
      </c>
      <c r="G26" s="112">
        <f>G27</f>
        <v>0</v>
      </c>
      <c r="H26" s="62"/>
      <c r="I26" s="62"/>
      <c r="J26" s="44"/>
      <c r="K26" s="44"/>
    </row>
    <row r="27" spans="1:11" ht="45" hidden="1">
      <c r="A27" s="60" t="s">
        <v>113</v>
      </c>
      <c r="B27" s="12">
        <v>786</v>
      </c>
      <c r="C27" s="61" t="s">
        <v>55</v>
      </c>
      <c r="D27" s="61" t="s">
        <v>63</v>
      </c>
      <c r="E27" s="61" t="s">
        <v>152</v>
      </c>
      <c r="F27" s="61" t="s">
        <v>114</v>
      </c>
      <c r="G27" s="112">
        <v>0</v>
      </c>
      <c r="H27" s="62"/>
      <c r="I27" s="62"/>
      <c r="J27" s="45"/>
      <c r="K27" s="45"/>
    </row>
    <row r="28" spans="1:11" ht="114">
      <c r="A28" s="56" t="s">
        <v>64</v>
      </c>
      <c r="B28" s="57">
        <v>786</v>
      </c>
      <c r="C28" s="58" t="s">
        <v>55</v>
      </c>
      <c r="D28" s="58" t="s">
        <v>65</v>
      </c>
      <c r="E28" s="58" t="s">
        <v>147</v>
      </c>
      <c r="F28" s="58" t="s">
        <v>57</v>
      </c>
      <c r="G28" s="111">
        <f>G29+G37</f>
        <v>31818412.52</v>
      </c>
      <c r="H28" s="59"/>
      <c r="I28" s="59"/>
      <c r="J28" s="43"/>
      <c r="K28" s="43"/>
    </row>
    <row r="29" spans="1:11" ht="30">
      <c r="A29" s="60" t="s">
        <v>41</v>
      </c>
      <c r="B29" s="12">
        <v>786</v>
      </c>
      <c r="C29" s="61" t="s">
        <v>55</v>
      </c>
      <c r="D29" s="61" t="s">
        <v>65</v>
      </c>
      <c r="E29" s="61" t="s">
        <v>153</v>
      </c>
      <c r="F29" s="61" t="s">
        <v>57</v>
      </c>
      <c r="G29" s="112">
        <f>G30</f>
        <v>31713412.52</v>
      </c>
      <c r="H29" s="62"/>
      <c r="I29" s="62"/>
      <c r="J29" s="44"/>
      <c r="K29" s="44"/>
    </row>
    <row r="30" spans="1:11" ht="45">
      <c r="A30" s="60" t="s">
        <v>38</v>
      </c>
      <c r="B30" s="12">
        <v>786</v>
      </c>
      <c r="C30" s="61" t="s">
        <v>55</v>
      </c>
      <c r="D30" s="61" t="s">
        <v>65</v>
      </c>
      <c r="E30" s="61" t="s">
        <v>154</v>
      </c>
      <c r="F30" s="61" t="s">
        <v>57</v>
      </c>
      <c r="G30" s="112">
        <f>G32+G34+G35</f>
        <v>31713412.52</v>
      </c>
      <c r="H30" s="62"/>
      <c r="I30" s="62"/>
      <c r="J30" s="44"/>
      <c r="K30" s="44"/>
    </row>
    <row r="31" spans="1:11" ht="105">
      <c r="A31" s="60" t="s">
        <v>143</v>
      </c>
      <c r="B31" s="12">
        <v>786</v>
      </c>
      <c r="C31" s="61" t="s">
        <v>55</v>
      </c>
      <c r="D31" s="61" t="s">
        <v>65</v>
      </c>
      <c r="E31" s="61" t="s">
        <v>154</v>
      </c>
      <c r="F31" s="61" t="s">
        <v>127</v>
      </c>
      <c r="G31" s="112">
        <f>G32</f>
        <v>29530171.15</v>
      </c>
      <c r="H31" s="62"/>
      <c r="I31" s="62"/>
      <c r="J31" s="44"/>
      <c r="K31" s="44"/>
    </row>
    <row r="32" spans="1:11" ht="45">
      <c r="A32" s="60" t="s">
        <v>113</v>
      </c>
      <c r="B32" s="12">
        <v>786</v>
      </c>
      <c r="C32" s="61" t="s">
        <v>55</v>
      </c>
      <c r="D32" s="61" t="s">
        <v>65</v>
      </c>
      <c r="E32" s="61" t="s">
        <v>154</v>
      </c>
      <c r="F32" s="61" t="s">
        <v>114</v>
      </c>
      <c r="G32" s="112">
        <v>29530171.15</v>
      </c>
      <c r="H32" s="62"/>
      <c r="I32" s="62"/>
      <c r="J32" s="45"/>
      <c r="K32" s="45"/>
    </row>
    <row r="33" spans="1:11" ht="45">
      <c r="A33" s="60" t="s">
        <v>155</v>
      </c>
      <c r="B33" s="12">
        <v>786</v>
      </c>
      <c r="C33" s="61" t="s">
        <v>55</v>
      </c>
      <c r="D33" s="61" t="s">
        <v>65</v>
      </c>
      <c r="E33" s="61" t="s">
        <v>154</v>
      </c>
      <c r="F33" s="61" t="s">
        <v>128</v>
      </c>
      <c r="G33" s="112">
        <f>G34</f>
        <v>2163418.37</v>
      </c>
      <c r="H33" s="62"/>
      <c r="I33" s="62"/>
      <c r="J33" s="44"/>
      <c r="K33" s="44"/>
    </row>
    <row r="34" spans="1:11" ht="41.25" customHeight="1">
      <c r="A34" s="60" t="s">
        <v>111</v>
      </c>
      <c r="B34" s="12">
        <v>786</v>
      </c>
      <c r="C34" s="61" t="s">
        <v>55</v>
      </c>
      <c r="D34" s="61" t="s">
        <v>65</v>
      </c>
      <c r="E34" s="61" t="s">
        <v>154</v>
      </c>
      <c r="F34" s="61" t="s">
        <v>112</v>
      </c>
      <c r="G34" s="112">
        <v>2163418.37</v>
      </c>
      <c r="H34" s="62"/>
      <c r="I34" s="62"/>
      <c r="J34" s="45"/>
      <c r="K34" s="45"/>
    </row>
    <row r="35" spans="1:11" ht="15">
      <c r="A35" s="60" t="s">
        <v>129</v>
      </c>
      <c r="B35" s="12">
        <v>786</v>
      </c>
      <c r="C35" s="61" t="s">
        <v>55</v>
      </c>
      <c r="D35" s="61" t="s">
        <v>65</v>
      </c>
      <c r="E35" s="61" t="s">
        <v>154</v>
      </c>
      <c r="F35" s="61" t="s">
        <v>130</v>
      </c>
      <c r="G35" s="112">
        <f>G36</f>
        <v>19823</v>
      </c>
      <c r="H35" s="62"/>
      <c r="I35" s="62"/>
      <c r="J35" s="44"/>
      <c r="K35" s="44"/>
    </row>
    <row r="36" spans="1:11" ht="30">
      <c r="A36" s="60" t="s">
        <v>139</v>
      </c>
      <c r="B36" s="12">
        <v>786</v>
      </c>
      <c r="C36" s="61" t="s">
        <v>55</v>
      </c>
      <c r="D36" s="61" t="s">
        <v>65</v>
      </c>
      <c r="E36" s="61" t="s">
        <v>154</v>
      </c>
      <c r="F36" s="61" t="s">
        <v>140</v>
      </c>
      <c r="G36" s="112">
        <v>19823</v>
      </c>
      <c r="H36" s="62"/>
      <c r="I36" s="62"/>
      <c r="J36" s="45"/>
      <c r="K36" s="45"/>
    </row>
    <row r="37" spans="1:11" ht="71.25">
      <c r="A37" s="65" t="s">
        <v>285</v>
      </c>
      <c r="B37" s="66">
        <v>786</v>
      </c>
      <c r="C37" s="67" t="s">
        <v>55</v>
      </c>
      <c r="D37" s="67" t="s">
        <v>65</v>
      </c>
      <c r="E37" s="67" t="s">
        <v>388</v>
      </c>
      <c r="F37" s="67" t="s">
        <v>57</v>
      </c>
      <c r="G37" s="110">
        <f>G38</f>
        <v>105000</v>
      </c>
      <c r="H37" s="68"/>
      <c r="I37" s="68"/>
      <c r="J37" s="44"/>
      <c r="K37" s="44"/>
    </row>
    <row r="38" spans="1:11" ht="120" hidden="1">
      <c r="A38" s="27" t="s">
        <v>304</v>
      </c>
      <c r="B38" s="15">
        <v>786</v>
      </c>
      <c r="C38" s="16" t="s">
        <v>55</v>
      </c>
      <c r="D38" s="16" t="s">
        <v>65</v>
      </c>
      <c r="E38" s="16" t="s">
        <v>156</v>
      </c>
      <c r="F38" s="16" t="s">
        <v>57</v>
      </c>
      <c r="G38" s="113">
        <f>G42</f>
        <v>105000</v>
      </c>
      <c r="H38" s="54"/>
      <c r="I38" s="54"/>
      <c r="J38" s="44"/>
      <c r="K38" s="44"/>
    </row>
    <row r="39" spans="1:11" ht="30" hidden="1">
      <c r="A39" s="27" t="s">
        <v>67</v>
      </c>
      <c r="B39" s="15">
        <v>786</v>
      </c>
      <c r="C39" s="16" t="s">
        <v>55</v>
      </c>
      <c r="D39" s="16" t="s">
        <v>65</v>
      </c>
      <c r="E39" s="16" t="s">
        <v>68</v>
      </c>
      <c r="F39" s="16" t="s">
        <v>57</v>
      </c>
      <c r="G39" s="113">
        <f>G40</f>
        <v>75</v>
      </c>
      <c r="H39" s="54"/>
      <c r="I39" s="54"/>
      <c r="J39" s="44"/>
      <c r="K39" s="44"/>
    </row>
    <row r="40" spans="1:11" ht="30" hidden="1">
      <c r="A40" s="28" t="s">
        <v>61</v>
      </c>
      <c r="B40" s="15">
        <v>786</v>
      </c>
      <c r="C40" s="17" t="s">
        <v>55</v>
      </c>
      <c r="D40" s="17" t="s">
        <v>65</v>
      </c>
      <c r="E40" s="17" t="s">
        <v>68</v>
      </c>
      <c r="F40" s="17" t="s">
        <v>0</v>
      </c>
      <c r="G40" s="114">
        <v>75</v>
      </c>
      <c r="H40" s="55"/>
      <c r="I40" s="55"/>
      <c r="J40" s="45"/>
      <c r="K40" s="45"/>
    </row>
    <row r="41" spans="1:11" ht="75" hidden="1">
      <c r="A41" s="27" t="s">
        <v>69</v>
      </c>
      <c r="B41" s="15">
        <v>786</v>
      </c>
      <c r="C41" s="16" t="s">
        <v>55</v>
      </c>
      <c r="D41" s="16" t="s">
        <v>65</v>
      </c>
      <c r="E41" s="16" t="s">
        <v>70</v>
      </c>
      <c r="F41" s="16" t="s">
        <v>57</v>
      </c>
      <c r="G41" s="113" t="e">
        <f>#REF!</f>
        <v>#REF!</v>
      </c>
      <c r="H41" s="54"/>
      <c r="I41" s="54"/>
      <c r="J41" s="44"/>
      <c r="K41" s="44"/>
    </row>
    <row r="42" spans="1:11" ht="45">
      <c r="A42" s="60" t="s">
        <v>1</v>
      </c>
      <c r="B42" s="12">
        <v>786</v>
      </c>
      <c r="C42" s="61" t="s">
        <v>55</v>
      </c>
      <c r="D42" s="61" t="s">
        <v>65</v>
      </c>
      <c r="E42" s="61" t="s">
        <v>387</v>
      </c>
      <c r="F42" s="61" t="s">
        <v>57</v>
      </c>
      <c r="G42" s="112">
        <f>G44</f>
        <v>105000</v>
      </c>
      <c r="H42" s="62"/>
      <c r="I42" s="62"/>
      <c r="J42" s="44"/>
      <c r="K42" s="44"/>
    </row>
    <row r="43" spans="1:11" ht="45">
      <c r="A43" s="60" t="s">
        <v>155</v>
      </c>
      <c r="B43" s="12">
        <v>786</v>
      </c>
      <c r="C43" s="61" t="s">
        <v>55</v>
      </c>
      <c r="D43" s="61" t="s">
        <v>65</v>
      </c>
      <c r="E43" s="61" t="s">
        <v>387</v>
      </c>
      <c r="F43" s="61" t="s">
        <v>128</v>
      </c>
      <c r="G43" s="112">
        <f>G44</f>
        <v>105000</v>
      </c>
      <c r="H43" s="62"/>
      <c r="I43" s="62"/>
      <c r="J43" s="44"/>
      <c r="K43" s="44"/>
    </row>
    <row r="44" spans="1:11" ht="45" customHeight="1">
      <c r="A44" s="60" t="s">
        <v>111</v>
      </c>
      <c r="B44" s="12">
        <v>786</v>
      </c>
      <c r="C44" s="61" t="s">
        <v>55</v>
      </c>
      <c r="D44" s="61" t="s">
        <v>65</v>
      </c>
      <c r="E44" s="61" t="s">
        <v>387</v>
      </c>
      <c r="F44" s="61" t="s">
        <v>112</v>
      </c>
      <c r="G44" s="112">
        <v>105000</v>
      </c>
      <c r="H44" s="62"/>
      <c r="I44" s="62"/>
      <c r="J44" s="45"/>
      <c r="K44" s="45"/>
    </row>
    <row r="45" spans="1:16" s="4" customFormat="1" ht="71.25">
      <c r="A45" s="56" t="s">
        <v>159</v>
      </c>
      <c r="B45" s="57">
        <v>786</v>
      </c>
      <c r="C45" s="58" t="s">
        <v>55</v>
      </c>
      <c r="D45" s="58" t="s">
        <v>160</v>
      </c>
      <c r="E45" s="58" t="s">
        <v>147</v>
      </c>
      <c r="F45" s="58" t="s">
        <v>57</v>
      </c>
      <c r="G45" s="111">
        <f>G46</f>
        <v>67607</v>
      </c>
      <c r="H45" s="59"/>
      <c r="I45" s="59"/>
      <c r="J45" s="43"/>
      <c r="K45" s="43"/>
      <c r="L45" s="2"/>
      <c r="M45" s="2"/>
      <c r="N45" s="2"/>
      <c r="O45" s="2"/>
      <c r="P45" s="2"/>
    </row>
    <row r="46" spans="1:11" ht="15">
      <c r="A46" s="60" t="s">
        <v>389</v>
      </c>
      <c r="B46" s="12">
        <v>786</v>
      </c>
      <c r="C46" s="61" t="s">
        <v>55</v>
      </c>
      <c r="D46" s="61" t="s">
        <v>160</v>
      </c>
      <c r="E46" s="61" t="s">
        <v>161</v>
      </c>
      <c r="F46" s="61" t="s">
        <v>57</v>
      </c>
      <c r="G46" s="112">
        <f>G47</f>
        <v>67607</v>
      </c>
      <c r="H46" s="62"/>
      <c r="I46" s="62"/>
      <c r="J46" s="44"/>
      <c r="K46" s="44"/>
    </row>
    <row r="47" spans="1:11" ht="30">
      <c r="A47" s="60" t="s">
        <v>352</v>
      </c>
      <c r="B47" s="12">
        <v>786</v>
      </c>
      <c r="C47" s="61" t="s">
        <v>55</v>
      </c>
      <c r="D47" s="61" t="s">
        <v>160</v>
      </c>
      <c r="E47" s="61" t="s">
        <v>351</v>
      </c>
      <c r="F47" s="61" t="s">
        <v>57</v>
      </c>
      <c r="G47" s="112">
        <f>G50</f>
        <v>67607</v>
      </c>
      <c r="H47" s="62"/>
      <c r="I47" s="62"/>
      <c r="J47" s="44"/>
      <c r="K47" s="44"/>
    </row>
    <row r="48" spans="1:11" ht="60">
      <c r="A48" s="60" t="s">
        <v>353</v>
      </c>
      <c r="B48" s="12">
        <v>786</v>
      </c>
      <c r="C48" s="61" t="s">
        <v>55</v>
      </c>
      <c r="D48" s="61" t="s">
        <v>160</v>
      </c>
      <c r="E48" s="61" t="s">
        <v>350</v>
      </c>
      <c r="F48" s="61" t="s">
        <v>57</v>
      </c>
      <c r="G48" s="112">
        <f>G50</f>
        <v>67607</v>
      </c>
      <c r="H48" s="62"/>
      <c r="I48" s="62"/>
      <c r="J48" s="44"/>
      <c r="K48" s="44"/>
    </row>
    <row r="49" spans="1:11" ht="15">
      <c r="A49" s="60" t="s">
        <v>66</v>
      </c>
      <c r="B49" s="12">
        <v>786</v>
      </c>
      <c r="C49" s="61" t="s">
        <v>55</v>
      </c>
      <c r="D49" s="61" t="s">
        <v>160</v>
      </c>
      <c r="E49" s="61" t="s">
        <v>350</v>
      </c>
      <c r="F49" s="61" t="s">
        <v>131</v>
      </c>
      <c r="G49" s="112">
        <f>G50</f>
        <v>67607</v>
      </c>
      <c r="H49" s="62"/>
      <c r="I49" s="62"/>
      <c r="J49" s="44"/>
      <c r="K49" s="44"/>
    </row>
    <row r="50" spans="1:11" ht="28.5" customHeight="1">
      <c r="A50" s="60" t="s">
        <v>83</v>
      </c>
      <c r="B50" s="12">
        <v>786</v>
      </c>
      <c r="C50" s="61" t="s">
        <v>55</v>
      </c>
      <c r="D50" s="61" t="s">
        <v>160</v>
      </c>
      <c r="E50" s="61" t="s">
        <v>350</v>
      </c>
      <c r="F50" s="61" t="s">
        <v>7</v>
      </c>
      <c r="G50" s="112">
        <v>67607</v>
      </c>
      <c r="H50" s="62"/>
      <c r="I50" s="62"/>
      <c r="J50" s="46"/>
      <c r="K50" s="46"/>
    </row>
    <row r="51" spans="1:11" ht="28.5" customHeight="1">
      <c r="A51" s="56" t="s">
        <v>162</v>
      </c>
      <c r="B51" s="63" t="s">
        <v>46</v>
      </c>
      <c r="C51" s="58" t="s">
        <v>55</v>
      </c>
      <c r="D51" s="58" t="s">
        <v>71</v>
      </c>
      <c r="E51" s="58" t="s">
        <v>147</v>
      </c>
      <c r="F51" s="58" t="s">
        <v>57</v>
      </c>
      <c r="G51" s="111">
        <f>G53</f>
        <v>199700</v>
      </c>
      <c r="H51" s="59"/>
      <c r="I51" s="59"/>
      <c r="J51" s="43"/>
      <c r="K51" s="43"/>
    </row>
    <row r="52" spans="1:11" ht="28.5" customHeight="1">
      <c r="A52" s="60" t="s">
        <v>170</v>
      </c>
      <c r="B52" s="64" t="s">
        <v>46</v>
      </c>
      <c r="C52" s="61" t="s">
        <v>55</v>
      </c>
      <c r="D52" s="61" t="s">
        <v>71</v>
      </c>
      <c r="E52" s="61" t="s">
        <v>171</v>
      </c>
      <c r="F52" s="61" t="s">
        <v>57</v>
      </c>
      <c r="G52" s="112">
        <f>G53</f>
        <v>199700</v>
      </c>
      <c r="H52" s="62"/>
      <c r="I52" s="62"/>
      <c r="J52" s="47"/>
      <c r="K52" s="47"/>
    </row>
    <row r="53" spans="1:11" ht="47.25" customHeight="1">
      <c r="A53" s="60" t="s">
        <v>174</v>
      </c>
      <c r="B53" s="64" t="s">
        <v>46</v>
      </c>
      <c r="C53" s="61" t="s">
        <v>55</v>
      </c>
      <c r="D53" s="61" t="s">
        <v>71</v>
      </c>
      <c r="E53" s="61" t="s">
        <v>172</v>
      </c>
      <c r="F53" s="61" t="s">
        <v>57</v>
      </c>
      <c r="G53" s="112">
        <f>G54</f>
        <v>199700</v>
      </c>
      <c r="H53" s="62"/>
      <c r="I53" s="62"/>
      <c r="J53" s="44"/>
      <c r="K53" s="44"/>
    </row>
    <row r="54" spans="1:11" ht="44.25" customHeight="1">
      <c r="A54" s="60" t="s">
        <v>235</v>
      </c>
      <c r="B54" s="64" t="s">
        <v>46</v>
      </c>
      <c r="C54" s="61" t="s">
        <v>55</v>
      </c>
      <c r="D54" s="61" t="s">
        <v>71</v>
      </c>
      <c r="E54" s="61" t="s">
        <v>173</v>
      </c>
      <c r="F54" s="61" t="s">
        <v>57</v>
      </c>
      <c r="G54" s="112">
        <f>G56</f>
        <v>199700</v>
      </c>
      <c r="H54" s="62"/>
      <c r="I54" s="62"/>
      <c r="J54" s="44"/>
      <c r="K54" s="44"/>
    </row>
    <row r="55" spans="1:11" ht="43.5" customHeight="1">
      <c r="A55" s="60" t="s">
        <v>155</v>
      </c>
      <c r="B55" s="12">
        <v>786</v>
      </c>
      <c r="C55" s="61" t="s">
        <v>55</v>
      </c>
      <c r="D55" s="61" t="s">
        <v>71</v>
      </c>
      <c r="E55" s="61" t="s">
        <v>173</v>
      </c>
      <c r="F55" s="61" t="s">
        <v>128</v>
      </c>
      <c r="G55" s="112">
        <f>G56</f>
        <v>199700</v>
      </c>
      <c r="H55" s="62"/>
      <c r="I55" s="62"/>
      <c r="J55" s="44"/>
      <c r="K55" s="44"/>
    </row>
    <row r="56" spans="1:11" ht="32.25" customHeight="1">
      <c r="A56" s="60" t="s">
        <v>111</v>
      </c>
      <c r="B56" s="64" t="s">
        <v>46</v>
      </c>
      <c r="C56" s="61" t="s">
        <v>55</v>
      </c>
      <c r="D56" s="61" t="s">
        <v>71</v>
      </c>
      <c r="E56" s="61" t="s">
        <v>173</v>
      </c>
      <c r="F56" s="61" t="s">
        <v>112</v>
      </c>
      <c r="G56" s="112">
        <v>199700</v>
      </c>
      <c r="H56" s="62"/>
      <c r="I56" s="62"/>
      <c r="J56" s="45"/>
      <c r="K56" s="45"/>
    </row>
    <row r="57" spans="1:11" ht="14.25">
      <c r="A57" s="56" t="s">
        <v>72</v>
      </c>
      <c r="B57" s="63" t="s">
        <v>46</v>
      </c>
      <c r="C57" s="58" t="s">
        <v>55</v>
      </c>
      <c r="D57" s="58" t="s">
        <v>73</v>
      </c>
      <c r="E57" s="58" t="s">
        <v>147</v>
      </c>
      <c r="F57" s="58" t="s">
        <v>57</v>
      </c>
      <c r="G57" s="111">
        <f>G58</f>
        <v>144097.28</v>
      </c>
      <c r="H57" s="59"/>
      <c r="I57" s="59"/>
      <c r="J57" s="43"/>
      <c r="K57" s="43"/>
    </row>
    <row r="58" spans="1:11" ht="15">
      <c r="A58" s="60" t="s">
        <v>3</v>
      </c>
      <c r="B58" s="64" t="s">
        <v>46</v>
      </c>
      <c r="C58" s="61" t="s">
        <v>55</v>
      </c>
      <c r="D58" s="61" t="s">
        <v>73</v>
      </c>
      <c r="E58" s="61" t="s">
        <v>157</v>
      </c>
      <c r="F58" s="61" t="s">
        <v>57</v>
      </c>
      <c r="G58" s="112">
        <f>G59</f>
        <v>144097.28</v>
      </c>
      <c r="H58" s="62"/>
      <c r="I58" s="62"/>
      <c r="J58" s="44"/>
      <c r="K58" s="44"/>
    </row>
    <row r="59" spans="1:11" ht="45">
      <c r="A59" s="60" t="s">
        <v>422</v>
      </c>
      <c r="B59" s="64" t="s">
        <v>46</v>
      </c>
      <c r="C59" s="61" t="s">
        <v>55</v>
      </c>
      <c r="D59" s="61" t="s">
        <v>73</v>
      </c>
      <c r="E59" s="61" t="s">
        <v>158</v>
      </c>
      <c r="F59" s="61" t="s">
        <v>57</v>
      </c>
      <c r="G59" s="112">
        <f>G61</f>
        <v>144097.28</v>
      </c>
      <c r="H59" s="62"/>
      <c r="I59" s="62"/>
      <c r="J59" s="44"/>
      <c r="K59" s="44"/>
    </row>
    <row r="60" spans="1:11" ht="15">
      <c r="A60" s="60" t="s">
        <v>129</v>
      </c>
      <c r="B60" s="64" t="s">
        <v>46</v>
      </c>
      <c r="C60" s="61" t="s">
        <v>55</v>
      </c>
      <c r="D60" s="61" t="s">
        <v>73</v>
      </c>
      <c r="E60" s="61" t="s">
        <v>158</v>
      </c>
      <c r="F60" s="61" t="s">
        <v>130</v>
      </c>
      <c r="G60" s="112">
        <f>G61</f>
        <v>144097.28</v>
      </c>
      <c r="H60" s="62"/>
      <c r="I60" s="62"/>
      <c r="J60" s="44"/>
      <c r="K60" s="44"/>
    </row>
    <row r="61" spans="1:12" ht="15">
      <c r="A61" s="60" t="s">
        <v>115</v>
      </c>
      <c r="B61" s="64" t="s">
        <v>46</v>
      </c>
      <c r="C61" s="61" t="s">
        <v>55</v>
      </c>
      <c r="D61" s="61" t="s">
        <v>73</v>
      </c>
      <c r="E61" s="61" t="s">
        <v>158</v>
      </c>
      <c r="F61" s="61" t="s">
        <v>6</v>
      </c>
      <c r="G61" s="112">
        <v>144097.28</v>
      </c>
      <c r="H61" s="62"/>
      <c r="I61" s="62"/>
      <c r="J61" s="91"/>
      <c r="K61" s="45"/>
      <c r="L61" s="92"/>
    </row>
    <row r="62" spans="1:11" ht="28.5">
      <c r="A62" s="56" t="s">
        <v>74</v>
      </c>
      <c r="B62" s="63" t="s">
        <v>46</v>
      </c>
      <c r="C62" s="58" t="s">
        <v>55</v>
      </c>
      <c r="D62" s="58" t="s">
        <v>75</v>
      </c>
      <c r="E62" s="58" t="s">
        <v>147</v>
      </c>
      <c r="F62" s="58" t="s">
        <v>57</v>
      </c>
      <c r="G62" s="111">
        <f>G63</f>
        <v>520553.39</v>
      </c>
      <c r="H62" s="59"/>
      <c r="I62" s="59"/>
      <c r="J62" s="43"/>
      <c r="K62" s="43"/>
    </row>
    <row r="63" spans="1:11" ht="85.5">
      <c r="A63" s="56" t="s">
        <v>380</v>
      </c>
      <c r="B63" s="63" t="s">
        <v>46</v>
      </c>
      <c r="C63" s="58" t="s">
        <v>55</v>
      </c>
      <c r="D63" s="58" t="s">
        <v>75</v>
      </c>
      <c r="E63" s="58" t="s">
        <v>164</v>
      </c>
      <c r="F63" s="58" t="s">
        <v>57</v>
      </c>
      <c r="G63" s="111">
        <f>G64</f>
        <v>520553.39</v>
      </c>
      <c r="H63" s="59"/>
      <c r="I63" s="59"/>
      <c r="J63" s="44"/>
      <c r="K63" s="44"/>
    </row>
    <row r="64" spans="1:11" ht="57">
      <c r="A64" s="65" t="s">
        <v>379</v>
      </c>
      <c r="B64" s="69" t="s">
        <v>46</v>
      </c>
      <c r="C64" s="67" t="s">
        <v>55</v>
      </c>
      <c r="D64" s="67" t="s">
        <v>75</v>
      </c>
      <c r="E64" s="67" t="s">
        <v>165</v>
      </c>
      <c r="F64" s="67" t="s">
        <v>57</v>
      </c>
      <c r="G64" s="110">
        <f>G65</f>
        <v>520553.39</v>
      </c>
      <c r="H64" s="68"/>
      <c r="I64" s="68"/>
      <c r="J64" s="44"/>
      <c r="K64" s="44"/>
    </row>
    <row r="65" spans="1:11" ht="60">
      <c r="A65" s="60" t="s">
        <v>5</v>
      </c>
      <c r="B65" s="64" t="s">
        <v>46</v>
      </c>
      <c r="C65" s="61" t="s">
        <v>55</v>
      </c>
      <c r="D65" s="61" t="s">
        <v>75</v>
      </c>
      <c r="E65" s="61" t="s">
        <v>166</v>
      </c>
      <c r="F65" s="61" t="s">
        <v>57</v>
      </c>
      <c r="G65" s="112">
        <f>G66</f>
        <v>520553.39</v>
      </c>
      <c r="H65" s="62"/>
      <c r="I65" s="62"/>
      <c r="J65" s="44"/>
      <c r="K65" s="44"/>
    </row>
    <row r="66" spans="1:11" ht="30">
      <c r="A66" s="60" t="s">
        <v>175</v>
      </c>
      <c r="B66" s="12">
        <v>786</v>
      </c>
      <c r="C66" s="61" t="s">
        <v>55</v>
      </c>
      <c r="D66" s="61" t="s">
        <v>75</v>
      </c>
      <c r="E66" s="61" t="s">
        <v>163</v>
      </c>
      <c r="F66" s="61" t="s">
        <v>57</v>
      </c>
      <c r="G66" s="112">
        <f>G67+G69</f>
        <v>520553.39</v>
      </c>
      <c r="H66" s="62"/>
      <c r="I66" s="62"/>
      <c r="J66" s="44"/>
      <c r="K66" s="44"/>
    </row>
    <row r="67" spans="1:11" ht="45">
      <c r="A67" s="60" t="s">
        <v>155</v>
      </c>
      <c r="B67" s="12">
        <v>786</v>
      </c>
      <c r="C67" s="61" t="s">
        <v>55</v>
      </c>
      <c r="D67" s="61" t="s">
        <v>75</v>
      </c>
      <c r="E67" s="61" t="s">
        <v>163</v>
      </c>
      <c r="F67" s="61" t="s">
        <v>128</v>
      </c>
      <c r="G67" s="112">
        <f>G68</f>
        <v>520553.39</v>
      </c>
      <c r="H67" s="62"/>
      <c r="I67" s="62"/>
      <c r="J67" s="44"/>
      <c r="K67" s="44"/>
    </row>
    <row r="68" spans="1:11" ht="58.5" customHeight="1">
      <c r="A68" s="60" t="s">
        <v>111</v>
      </c>
      <c r="B68" s="64" t="s">
        <v>46</v>
      </c>
      <c r="C68" s="61" t="s">
        <v>55</v>
      </c>
      <c r="D68" s="61" t="s">
        <v>75</v>
      </c>
      <c r="E68" s="61" t="s">
        <v>163</v>
      </c>
      <c r="F68" s="61" t="s">
        <v>112</v>
      </c>
      <c r="G68" s="112">
        <v>520553.39</v>
      </c>
      <c r="H68" s="62"/>
      <c r="I68" s="62"/>
      <c r="J68" s="45"/>
      <c r="K68" s="45"/>
    </row>
    <row r="69" spans="1:11" ht="43.5" customHeight="1" hidden="1">
      <c r="A69" s="27" t="s">
        <v>129</v>
      </c>
      <c r="B69" s="15">
        <v>786</v>
      </c>
      <c r="C69" s="16" t="s">
        <v>55</v>
      </c>
      <c r="D69" s="16" t="s">
        <v>75</v>
      </c>
      <c r="E69" s="16" t="s">
        <v>163</v>
      </c>
      <c r="F69" s="16" t="s">
        <v>130</v>
      </c>
      <c r="G69" s="113">
        <f>G70</f>
        <v>0</v>
      </c>
      <c r="H69" s="55"/>
      <c r="I69" s="55"/>
      <c r="J69" s="44"/>
      <c r="K69" s="44"/>
    </row>
    <row r="70" spans="1:11" ht="36.75" customHeight="1" hidden="1">
      <c r="A70" s="29" t="s">
        <v>139</v>
      </c>
      <c r="B70" s="21" t="s">
        <v>46</v>
      </c>
      <c r="C70" s="18" t="s">
        <v>55</v>
      </c>
      <c r="D70" s="18" t="s">
        <v>75</v>
      </c>
      <c r="E70" s="18" t="s">
        <v>163</v>
      </c>
      <c r="F70" s="18" t="s">
        <v>140</v>
      </c>
      <c r="G70" s="114"/>
      <c r="H70" s="55"/>
      <c r="I70" s="55"/>
      <c r="J70" s="45"/>
      <c r="K70" s="45"/>
    </row>
    <row r="71" spans="1:11" ht="30.75" customHeight="1">
      <c r="A71" s="56" t="s">
        <v>77</v>
      </c>
      <c r="B71" s="63" t="s">
        <v>46</v>
      </c>
      <c r="C71" s="58" t="s">
        <v>63</v>
      </c>
      <c r="D71" s="58" t="s">
        <v>56</v>
      </c>
      <c r="E71" s="58" t="s">
        <v>147</v>
      </c>
      <c r="F71" s="58" t="s">
        <v>57</v>
      </c>
      <c r="G71" s="111">
        <f>G72+G98</f>
        <v>1204322.47</v>
      </c>
      <c r="H71" s="59"/>
      <c r="I71" s="59"/>
      <c r="J71" s="48"/>
      <c r="K71" s="48"/>
    </row>
    <row r="72" spans="1:13" ht="65.25" customHeight="1">
      <c r="A72" s="56" t="s">
        <v>323</v>
      </c>
      <c r="B72" s="63" t="s">
        <v>46</v>
      </c>
      <c r="C72" s="58" t="s">
        <v>63</v>
      </c>
      <c r="D72" s="58" t="s">
        <v>79</v>
      </c>
      <c r="E72" s="58" t="s">
        <v>147</v>
      </c>
      <c r="F72" s="58" t="s">
        <v>57</v>
      </c>
      <c r="G72" s="111">
        <f>G73+G93</f>
        <v>942712.47</v>
      </c>
      <c r="H72" s="59"/>
      <c r="I72" s="59"/>
      <c r="J72" s="43"/>
      <c r="K72" s="43"/>
      <c r="M72" s="2"/>
    </row>
    <row r="73" spans="1:13" ht="59.25" customHeight="1">
      <c r="A73" s="56" t="s">
        <v>144</v>
      </c>
      <c r="B73" s="63" t="s">
        <v>46</v>
      </c>
      <c r="C73" s="58" t="s">
        <v>63</v>
      </c>
      <c r="D73" s="58" t="s">
        <v>79</v>
      </c>
      <c r="E73" s="58" t="s">
        <v>167</v>
      </c>
      <c r="F73" s="58" t="s">
        <v>57</v>
      </c>
      <c r="G73" s="111">
        <f>G74+G78</f>
        <v>780793</v>
      </c>
      <c r="H73" s="88"/>
      <c r="I73" s="88"/>
      <c r="J73" s="49"/>
      <c r="K73" s="49"/>
      <c r="M73" s="2"/>
    </row>
    <row r="74" spans="1:13" ht="59.25" customHeight="1">
      <c r="A74" s="147" t="s">
        <v>287</v>
      </c>
      <c r="B74" s="69" t="s">
        <v>46</v>
      </c>
      <c r="C74" s="67" t="s">
        <v>63</v>
      </c>
      <c r="D74" s="67" t="s">
        <v>79</v>
      </c>
      <c r="E74" s="67" t="s">
        <v>157</v>
      </c>
      <c r="F74" s="67" t="s">
        <v>57</v>
      </c>
      <c r="G74" s="117">
        <f>G75</f>
        <v>21400</v>
      </c>
      <c r="H74" s="88"/>
      <c r="I74" s="88"/>
      <c r="J74" s="49"/>
      <c r="K74" s="49"/>
      <c r="M74" s="2"/>
    </row>
    <row r="75" spans="1:13" ht="59.25" customHeight="1">
      <c r="A75" s="70" t="s">
        <v>287</v>
      </c>
      <c r="B75" s="64" t="s">
        <v>46</v>
      </c>
      <c r="C75" s="61" t="s">
        <v>63</v>
      </c>
      <c r="D75" s="61" t="s">
        <v>79</v>
      </c>
      <c r="E75" s="61" t="s">
        <v>158</v>
      </c>
      <c r="F75" s="61" t="s">
        <v>57</v>
      </c>
      <c r="G75" s="161">
        <f>G76</f>
        <v>21400</v>
      </c>
      <c r="H75" s="88"/>
      <c r="I75" s="88"/>
      <c r="J75" s="49"/>
      <c r="K75" s="49"/>
      <c r="M75" s="2"/>
    </row>
    <row r="76" spans="1:13" ht="59.25" customHeight="1">
      <c r="A76" s="70" t="s">
        <v>287</v>
      </c>
      <c r="B76" s="64" t="s">
        <v>46</v>
      </c>
      <c r="C76" s="61" t="s">
        <v>63</v>
      </c>
      <c r="D76" s="61" t="s">
        <v>79</v>
      </c>
      <c r="E76" s="61" t="s">
        <v>158</v>
      </c>
      <c r="F76" s="61" t="s">
        <v>128</v>
      </c>
      <c r="G76" s="161">
        <f>G77</f>
        <v>21400</v>
      </c>
      <c r="H76" s="88"/>
      <c r="I76" s="88"/>
      <c r="J76" s="49"/>
      <c r="K76" s="49"/>
      <c r="M76" s="2"/>
    </row>
    <row r="77" spans="1:13" ht="59.25" customHeight="1">
      <c r="A77" s="70" t="s">
        <v>287</v>
      </c>
      <c r="B77" s="64" t="s">
        <v>46</v>
      </c>
      <c r="C77" s="61" t="s">
        <v>63</v>
      </c>
      <c r="D77" s="61" t="s">
        <v>79</v>
      </c>
      <c r="E77" s="61" t="s">
        <v>158</v>
      </c>
      <c r="F77" s="140" t="s">
        <v>112</v>
      </c>
      <c r="G77" s="161">
        <v>21400</v>
      </c>
      <c r="H77" s="88"/>
      <c r="I77" s="88"/>
      <c r="J77" s="49"/>
      <c r="K77" s="49"/>
      <c r="M77" s="2"/>
    </row>
    <row r="78" spans="1:13" ht="82.5" customHeight="1">
      <c r="A78" s="60" t="s">
        <v>324</v>
      </c>
      <c r="B78" s="64" t="s">
        <v>46</v>
      </c>
      <c r="C78" s="61" t="s">
        <v>63</v>
      </c>
      <c r="D78" s="61" t="s">
        <v>79</v>
      </c>
      <c r="E78" s="61" t="s">
        <v>168</v>
      </c>
      <c r="F78" s="61" t="s">
        <v>57</v>
      </c>
      <c r="G78" s="112">
        <f>SUM(G79+G82+G86+G90)</f>
        <v>759393</v>
      </c>
      <c r="H78" s="62"/>
      <c r="I78" s="62"/>
      <c r="J78" s="44"/>
      <c r="K78" s="44"/>
      <c r="M78" s="2"/>
    </row>
    <row r="79" spans="1:14" ht="88.5" customHeight="1">
      <c r="A79" s="70" t="s">
        <v>325</v>
      </c>
      <c r="B79" s="64" t="s">
        <v>46</v>
      </c>
      <c r="C79" s="61" t="s">
        <v>63</v>
      </c>
      <c r="D79" s="61" t="s">
        <v>79</v>
      </c>
      <c r="E79" s="61" t="s">
        <v>405</v>
      </c>
      <c r="F79" s="61" t="s">
        <v>57</v>
      </c>
      <c r="G79" s="112">
        <f>G81</f>
        <v>2000</v>
      </c>
      <c r="H79" s="62"/>
      <c r="I79" s="62"/>
      <c r="J79" s="44"/>
      <c r="K79" s="44"/>
      <c r="M79" s="2"/>
      <c r="N79" s="5"/>
    </row>
    <row r="80" spans="1:14" ht="51.75" customHeight="1">
      <c r="A80" s="60" t="s">
        <v>155</v>
      </c>
      <c r="B80" s="64" t="s">
        <v>46</v>
      </c>
      <c r="C80" s="61" t="s">
        <v>63</v>
      </c>
      <c r="D80" s="61" t="s">
        <v>79</v>
      </c>
      <c r="E80" s="61" t="s">
        <v>405</v>
      </c>
      <c r="F80" s="61" t="s">
        <v>128</v>
      </c>
      <c r="G80" s="112">
        <f>G81</f>
        <v>2000</v>
      </c>
      <c r="H80" s="62"/>
      <c r="I80" s="62"/>
      <c r="J80" s="44"/>
      <c r="K80" s="44"/>
      <c r="M80" s="2"/>
      <c r="N80" s="5"/>
    </row>
    <row r="81" spans="1:13" ht="46.5" customHeight="1">
      <c r="A81" s="60" t="s">
        <v>111</v>
      </c>
      <c r="B81" s="64" t="s">
        <v>46</v>
      </c>
      <c r="C81" s="61" t="s">
        <v>63</v>
      </c>
      <c r="D81" s="61" t="s">
        <v>79</v>
      </c>
      <c r="E81" s="61" t="s">
        <v>405</v>
      </c>
      <c r="F81" s="61" t="s">
        <v>112</v>
      </c>
      <c r="G81" s="112">
        <v>2000</v>
      </c>
      <c r="H81" s="62"/>
      <c r="I81" s="62"/>
      <c r="J81" s="46"/>
      <c r="K81" s="46"/>
      <c r="M81" s="6"/>
    </row>
    <row r="82" spans="1:11" ht="66.75" customHeight="1">
      <c r="A82" s="70" t="s">
        <v>287</v>
      </c>
      <c r="B82" s="61" t="s">
        <v>46</v>
      </c>
      <c r="C82" s="61" t="s">
        <v>63</v>
      </c>
      <c r="D82" s="61" t="s">
        <v>79</v>
      </c>
      <c r="E82" s="13" t="s">
        <v>404</v>
      </c>
      <c r="F82" s="61" t="s">
        <v>57</v>
      </c>
      <c r="G82" s="112">
        <f>G84</f>
        <v>68062</v>
      </c>
      <c r="H82" s="62"/>
      <c r="I82" s="62"/>
      <c r="J82" s="44"/>
      <c r="K82" s="44"/>
    </row>
    <row r="83" spans="1:14" ht="44.25" customHeight="1">
      <c r="A83" s="60" t="s">
        <v>155</v>
      </c>
      <c r="B83" s="64" t="s">
        <v>46</v>
      </c>
      <c r="C83" s="61" t="s">
        <v>63</v>
      </c>
      <c r="D83" s="61" t="s">
        <v>79</v>
      </c>
      <c r="E83" s="13" t="s">
        <v>404</v>
      </c>
      <c r="F83" s="61" t="s">
        <v>128</v>
      </c>
      <c r="G83" s="112">
        <f>G84</f>
        <v>68062</v>
      </c>
      <c r="H83" s="62"/>
      <c r="I83" s="62"/>
      <c r="J83" s="44"/>
      <c r="K83" s="44"/>
      <c r="M83" s="2"/>
      <c r="N83" s="5"/>
    </row>
    <row r="84" spans="1:11" ht="43.5" customHeight="1">
      <c r="A84" s="60" t="s">
        <v>111</v>
      </c>
      <c r="B84" s="61" t="s">
        <v>46</v>
      </c>
      <c r="C84" s="61" t="s">
        <v>63</v>
      </c>
      <c r="D84" s="61" t="s">
        <v>79</v>
      </c>
      <c r="E84" s="13" t="s">
        <v>404</v>
      </c>
      <c r="F84" s="61" t="s">
        <v>112</v>
      </c>
      <c r="G84" s="112">
        <f>1210000-451000-689331-2000+393</f>
        <v>68062</v>
      </c>
      <c r="H84" s="62"/>
      <c r="I84" s="62"/>
      <c r="J84" s="46"/>
      <c r="K84" s="46"/>
    </row>
    <row r="85" spans="1:11" ht="125.25" customHeight="1" hidden="1">
      <c r="A85" s="71" t="s">
        <v>345</v>
      </c>
      <c r="B85" s="61" t="s">
        <v>46</v>
      </c>
      <c r="C85" s="61" t="s">
        <v>63</v>
      </c>
      <c r="D85" s="61" t="s">
        <v>79</v>
      </c>
      <c r="E85" s="13" t="s">
        <v>168</v>
      </c>
      <c r="F85" s="61" t="s">
        <v>57</v>
      </c>
      <c r="G85" s="112">
        <f>SUM(G86+G90)</f>
        <v>689331</v>
      </c>
      <c r="H85" s="62"/>
      <c r="I85" s="62"/>
      <c r="J85" s="44"/>
      <c r="K85" s="44"/>
    </row>
    <row r="86" spans="1:11" ht="166.5" customHeight="1">
      <c r="A86" s="70" t="s">
        <v>125</v>
      </c>
      <c r="B86" s="61" t="s">
        <v>46</v>
      </c>
      <c r="C86" s="61" t="s">
        <v>63</v>
      </c>
      <c r="D86" s="61" t="s">
        <v>79</v>
      </c>
      <c r="E86" s="61" t="s">
        <v>401</v>
      </c>
      <c r="F86" s="61" t="s">
        <v>57</v>
      </c>
      <c r="G86" s="112">
        <f>SUM(G87)</f>
        <v>639331</v>
      </c>
      <c r="H86" s="62"/>
      <c r="I86" s="62"/>
      <c r="J86" s="44"/>
      <c r="K86" s="44"/>
    </row>
    <row r="87" spans="1:14" ht="14.25" customHeight="1">
      <c r="A87" s="70" t="s">
        <v>66</v>
      </c>
      <c r="B87" s="64" t="s">
        <v>46</v>
      </c>
      <c r="C87" s="61" t="s">
        <v>63</v>
      </c>
      <c r="D87" s="61" t="s">
        <v>79</v>
      </c>
      <c r="E87" s="61" t="s">
        <v>401</v>
      </c>
      <c r="F87" s="61" t="s">
        <v>131</v>
      </c>
      <c r="G87" s="112">
        <f>SUM(G88)</f>
        <v>639331</v>
      </c>
      <c r="H87" s="62"/>
      <c r="I87" s="62"/>
      <c r="J87" s="44"/>
      <c r="K87" s="44"/>
      <c r="M87" s="2"/>
      <c r="N87" s="5"/>
    </row>
    <row r="88" spans="1:11" ht="18" customHeight="1">
      <c r="A88" s="71" t="s">
        <v>83</v>
      </c>
      <c r="B88" s="61" t="s">
        <v>46</v>
      </c>
      <c r="C88" s="61" t="s">
        <v>63</v>
      </c>
      <c r="D88" s="61" t="s">
        <v>79</v>
      </c>
      <c r="E88" s="61" t="s">
        <v>401</v>
      </c>
      <c r="F88" s="61" t="s">
        <v>7</v>
      </c>
      <c r="G88" s="112">
        <f>689331-50000</f>
        <v>639331</v>
      </c>
      <c r="H88" s="62"/>
      <c r="I88" s="62"/>
      <c r="J88" s="46"/>
      <c r="K88" s="46"/>
    </row>
    <row r="89" spans="1:11" ht="53.25" customHeight="1" hidden="1">
      <c r="A89" s="71" t="s">
        <v>141</v>
      </c>
      <c r="B89" s="61" t="s">
        <v>46</v>
      </c>
      <c r="C89" s="61" t="s">
        <v>63</v>
      </c>
      <c r="D89" s="61" t="s">
        <v>79</v>
      </c>
      <c r="E89" s="67" t="s">
        <v>147</v>
      </c>
      <c r="F89" s="61" t="s">
        <v>57</v>
      </c>
      <c r="G89" s="112">
        <f>G93</f>
        <v>161919.47</v>
      </c>
      <c r="H89" s="62"/>
      <c r="I89" s="62"/>
      <c r="J89" s="50"/>
      <c r="K89" s="50"/>
    </row>
    <row r="90" spans="1:11" ht="174.75" customHeight="1">
      <c r="A90" s="71" t="s">
        <v>403</v>
      </c>
      <c r="B90" s="61" t="s">
        <v>46</v>
      </c>
      <c r="C90" s="61" t="s">
        <v>63</v>
      </c>
      <c r="D90" s="61" t="s">
        <v>79</v>
      </c>
      <c r="E90" s="61" t="s">
        <v>402</v>
      </c>
      <c r="F90" s="61" t="s">
        <v>57</v>
      </c>
      <c r="G90" s="112">
        <f>G91</f>
        <v>50000</v>
      </c>
      <c r="H90" s="62"/>
      <c r="I90" s="62"/>
      <c r="J90" s="50"/>
      <c r="K90" s="50"/>
    </row>
    <row r="91" spans="1:11" ht="14.25" customHeight="1">
      <c r="A91" s="70" t="s">
        <v>66</v>
      </c>
      <c r="B91" s="61" t="s">
        <v>46</v>
      </c>
      <c r="C91" s="61" t="s">
        <v>63</v>
      </c>
      <c r="D91" s="61" t="s">
        <v>79</v>
      </c>
      <c r="E91" s="61" t="s">
        <v>402</v>
      </c>
      <c r="F91" s="61" t="s">
        <v>131</v>
      </c>
      <c r="G91" s="112">
        <f>G92</f>
        <v>50000</v>
      </c>
      <c r="H91" s="62"/>
      <c r="I91" s="62"/>
      <c r="J91" s="50"/>
      <c r="K91" s="50"/>
    </row>
    <row r="92" spans="1:11" ht="18" customHeight="1">
      <c r="A92" s="71" t="s">
        <v>83</v>
      </c>
      <c r="B92" s="61" t="s">
        <v>46</v>
      </c>
      <c r="C92" s="61" t="s">
        <v>63</v>
      </c>
      <c r="D92" s="61" t="s">
        <v>79</v>
      </c>
      <c r="E92" s="61" t="s">
        <v>402</v>
      </c>
      <c r="F92" s="61" t="s">
        <v>7</v>
      </c>
      <c r="G92" s="112">
        <v>50000</v>
      </c>
      <c r="H92" s="62"/>
      <c r="I92" s="62"/>
      <c r="J92" s="50"/>
      <c r="K92" s="50"/>
    </row>
    <row r="93" spans="1:11" ht="71.25">
      <c r="A93" s="56" t="s">
        <v>378</v>
      </c>
      <c r="B93" s="58" t="s">
        <v>46</v>
      </c>
      <c r="C93" s="58" t="s">
        <v>63</v>
      </c>
      <c r="D93" s="58" t="s">
        <v>79</v>
      </c>
      <c r="E93" s="75" t="s">
        <v>176</v>
      </c>
      <c r="F93" s="58" t="s">
        <v>57</v>
      </c>
      <c r="G93" s="111">
        <f>G95</f>
        <v>161919.47</v>
      </c>
      <c r="H93" s="59"/>
      <c r="I93" s="59"/>
      <c r="J93" s="44"/>
      <c r="K93" s="44"/>
    </row>
    <row r="94" spans="1:11" ht="30">
      <c r="A94" s="60" t="s">
        <v>236</v>
      </c>
      <c r="B94" s="61" t="s">
        <v>46</v>
      </c>
      <c r="C94" s="61" t="s">
        <v>63</v>
      </c>
      <c r="D94" s="61" t="s">
        <v>79</v>
      </c>
      <c r="E94" s="13" t="s">
        <v>237</v>
      </c>
      <c r="F94" s="61" t="s">
        <v>57</v>
      </c>
      <c r="G94" s="112">
        <f>G96</f>
        <v>161919.47</v>
      </c>
      <c r="H94" s="62"/>
      <c r="I94" s="62"/>
      <c r="J94" s="44"/>
      <c r="K94" s="44"/>
    </row>
    <row r="95" spans="1:14" ht="60">
      <c r="A95" s="70" t="s">
        <v>142</v>
      </c>
      <c r="B95" s="64" t="s">
        <v>46</v>
      </c>
      <c r="C95" s="61" t="s">
        <v>63</v>
      </c>
      <c r="D95" s="61" t="s">
        <v>79</v>
      </c>
      <c r="E95" s="13" t="s">
        <v>238</v>
      </c>
      <c r="F95" s="61" t="s">
        <v>57</v>
      </c>
      <c r="G95" s="112">
        <f>G96</f>
        <v>161919.47</v>
      </c>
      <c r="H95" s="62"/>
      <c r="I95" s="62"/>
      <c r="J95" s="44"/>
      <c r="K95" s="44"/>
      <c r="M95" s="2"/>
      <c r="N95" s="5"/>
    </row>
    <row r="96" spans="1:11" ht="45">
      <c r="A96" s="60" t="s">
        <v>155</v>
      </c>
      <c r="B96" s="12">
        <v>786</v>
      </c>
      <c r="C96" s="61" t="s">
        <v>63</v>
      </c>
      <c r="D96" s="61" t="s">
        <v>79</v>
      </c>
      <c r="E96" s="13" t="s">
        <v>238</v>
      </c>
      <c r="F96" s="61" t="s">
        <v>128</v>
      </c>
      <c r="G96" s="112">
        <f>G97</f>
        <v>161919.47</v>
      </c>
      <c r="H96" s="62"/>
      <c r="I96" s="62"/>
      <c r="J96" s="44"/>
      <c r="K96" s="44"/>
    </row>
    <row r="97" spans="1:11" ht="45" customHeight="1">
      <c r="A97" s="60" t="s">
        <v>111</v>
      </c>
      <c r="B97" s="64" t="s">
        <v>46</v>
      </c>
      <c r="C97" s="61" t="s">
        <v>63</v>
      </c>
      <c r="D97" s="61" t="s">
        <v>79</v>
      </c>
      <c r="E97" s="13" t="s">
        <v>238</v>
      </c>
      <c r="F97" s="61" t="s">
        <v>112</v>
      </c>
      <c r="G97" s="112">
        <v>161919.47</v>
      </c>
      <c r="H97" s="62"/>
      <c r="I97" s="62"/>
      <c r="J97" s="45"/>
      <c r="K97" s="45"/>
    </row>
    <row r="98" spans="1:13" ht="57">
      <c r="A98" s="56" t="s">
        <v>89</v>
      </c>
      <c r="B98" s="63" t="s">
        <v>46</v>
      </c>
      <c r="C98" s="58" t="s">
        <v>63</v>
      </c>
      <c r="D98" s="58" t="s">
        <v>109</v>
      </c>
      <c r="E98" s="58" t="s">
        <v>147</v>
      </c>
      <c r="F98" s="58" t="s">
        <v>57</v>
      </c>
      <c r="G98" s="111">
        <f>SUM(G99)</f>
        <v>261610</v>
      </c>
      <c r="H98" s="59"/>
      <c r="I98" s="59"/>
      <c r="J98" s="43"/>
      <c r="K98" s="43"/>
      <c r="L98" s="7"/>
      <c r="M98" s="7"/>
    </row>
    <row r="99" spans="1:13" ht="112.5" customHeight="1">
      <c r="A99" s="56" t="s">
        <v>381</v>
      </c>
      <c r="B99" s="63" t="s">
        <v>46</v>
      </c>
      <c r="C99" s="58" t="s">
        <v>63</v>
      </c>
      <c r="D99" s="58" t="s">
        <v>109</v>
      </c>
      <c r="E99" s="58" t="s">
        <v>177</v>
      </c>
      <c r="F99" s="58" t="s">
        <v>57</v>
      </c>
      <c r="G99" s="111">
        <f>G103</f>
        <v>261610</v>
      </c>
      <c r="H99" s="59"/>
      <c r="I99" s="59"/>
      <c r="J99" s="44"/>
      <c r="K99" s="44"/>
      <c r="L99" s="7"/>
      <c r="M99" s="7"/>
    </row>
    <row r="100" spans="1:13" ht="48" customHeight="1">
      <c r="A100" s="60" t="s">
        <v>239</v>
      </c>
      <c r="B100" s="64" t="s">
        <v>46</v>
      </c>
      <c r="C100" s="61" t="s">
        <v>63</v>
      </c>
      <c r="D100" s="61" t="s">
        <v>109</v>
      </c>
      <c r="E100" s="61" t="s">
        <v>177</v>
      </c>
      <c r="F100" s="61" t="s">
        <v>57</v>
      </c>
      <c r="G100" s="112">
        <f>G101</f>
        <v>261610</v>
      </c>
      <c r="H100" s="62"/>
      <c r="I100" s="62"/>
      <c r="J100" s="44"/>
      <c r="K100" s="44"/>
      <c r="L100" s="7"/>
      <c r="M100" s="7"/>
    </row>
    <row r="101" spans="1:13" ht="45">
      <c r="A101" s="60" t="s">
        <v>137</v>
      </c>
      <c r="B101" s="64" t="s">
        <v>46</v>
      </c>
      <c r="C101" s="61" t="s">
        <v>63</v>
      </c>
      <c r="D101" s="61" t="s">
        <v>109</v>
      </c>
      <c r="E101" s="61" t="s">
        <v>178</v>
      </c>
      <c r="F101" s="61" t="s">
        <v>57</v>
      </c>
      <c r="G101" s="112">
        <f>G102</f>
        <v>261610</v>
      </c>
      <c r="H101" s="62"/>
      <c r="I101" s="62"/>
      <c r="J101" s="44"/>
      <c r="K101" s="44"/>
      <c r="L101" s="7"/>
      <c r="M101" s="7"/>
    </row>
    <row r="102" spans="1:11" ht="45">
      <c r="A102" s="60" t="s">
        <v>155</v>
      </c>
      <c r="B102" s="66">
        <v>786</v>
      </c>
      <c r="C102" s="61" t="s">
        <v>63</v>
      </c>
      <c r="D102" s="61" t="s">
        <v>109</v>
      </c>
      <c r="E102" s="61" t="s">
        <v>178</v>
      </c>
      <c r="F102" s="61" t="s">
        <v>128</v>
      </c>
      <c r="G102" s="112">
        <f>G103</f>
        <v>261610</v>
      </c>
      <c r="H102" s="62"/>
      <c r="I102" s="62"/>
      <c r="J102" s="44"/>
      <c r="K102" s="44"/>
    </row>
    <row r="103" spans="1:13" ht="46.5" customHeight="1">
      <c r="A103" s="60" t="s">
        <v>111</v>
      </c>
      <c r="B103" s="64" t="s">
        <v>46</v>
      </c>
      <c r="C103" s="61" t="s">
        <v>63</v>
      </c>
      <c r="D103" s="61" t="s">
        <v>109</v>
      </c>
      <c r="E103" s="61" t="s">
        <v>178</v>
      </c>
      <c r="F103" s="61" t="s">
        <v>112</v>
      </c>
      <c r="G103" s="112">
        <v>261610</v>
      </c>
      <c r="H103" s="62"/>
      <c r="I103" s="62"/>
      <c r="J103" s="45"/>
      <c r="K103" s="45"/>
      <c r="L103" s="7"/>
      <c r="M103" s="7"/>
    </row>
    <row r="104" spans="1:11" ht="14.25">
      <c r="A104" s="56" t="s">
        <v>80</v>
      </c>
      <c r="B104" s="63" t="s">
        <v>46</v>
      </c>
      <c r="C104" s="58" t="s">
        <v>65</v>
      </c>
      <c r="D104" s="58" t="s">
        <v>56</v>
      </c>
      <c r="E104" s="58" t="s">
        <v>37</v>
      </c>
      <c r="F104" s="58" t="s">
        <v>57</v>
      </c>
      <c r="G104" s="111">
        <f>G105+G116+G146</f>
        <v>57838772.43</v>
      </c>
      <c r="H104" s="59"/>
      <c r="I104" s="59"/>
      <c r="J104" s="48"/>
      <c r="K104" s="48"/>
    </row>
    <row r="105" spans="1:11" ht="14.25" customHeight="1">
      <c r="A105" s="56" t="s">
        <v>101</v>
      </c>
      <c r="B105" s="63" t="s">
        <v>46</v>
      </c>
      <c r="C105" s="58" t="s">
        <v>65</v>
      </c>
      <c r="D105" s="58" t="s">
        <v>94</v>
      </c>
      <c r="E105" s="58" t="s">
        <v>147</v>
      </c>
      <c r="F105" s="58" t="s">
        <v>57</v>
      </c>
      <c r="G105" s="111">
        <f>G106</f>
        <v>10782537.53</v>
      </c>
      <c r="H105" s="59"/>
      <c r="I105" s="59"/>
      <c r="J105" s="43"/>
      <c r="K105" s="43"/>
    </row>
    <row r="106" spans="1:11" ht="62.25" customHeight="1">
      <c r="A106" s="76" t="s">
        <v>377</v>
      </c>
      <c r="B106" s="63" t="s">
        <v>46</v>
      </c>
      <c r="C106" s="58" t="s">
        <v>65</v>
      </c>
      <c r="D106" s="58" t="s">
        <v>94</v>
      </c>
      <c r="E106" s="58" t="s">
        <v>169</v>
      </c>
      <c r="F106" s="58" t="s">
        <v>57</v>
      </c>
      <c r="G106" s="111">
        <f>G107</f>
        <v>10782537.53</v>
      </c>
      <c r="H106" s="59"/>
      <c r="I106" s="59"/>
      <c r="J106" s="44"/>
      <c r="K106" s="44"/>
    </row>
    <row r="107" spans="1:11" ht="96" customHeight="1">
      <c r="A107" s="60" t="s">
        <v>321</v>
      </c>
      <c r="B107" s="64" t="s">
        <v>46</v>
      </c>
      <c r="C107" s="61" t="s">
        <v>65</v>
      </c>
      <c r="D107" s="61" t="s">
        <v>94</v>
      </c>
      <c r="E107" s="61" t="s">
        <v>320</v>
      </c>
      <c r="F107" s="61" t="s">
        <v>57</v>
      </c>
      <c r="G107" s="112">
        <f>G108+G113</f>
        <v>10782537.53</v>
      </c>
      <c r="H107" s="62"/>
      <c r="I107" s="62"/>
      <c r="J107" s="44"/>
      <c r="K107" s="44"/>
    </row>
    <row r="108" spans="1:11" ht="33" customHeight="1">
      <c r="A108" s="60" t="s">
        <v>116</v>
      </c>
      <c r="B108" s="64" t="s">
        <v>46</v>
      </c>
      <c r="C108" s="61" t="s">
        <v>65</v>
      </c>
      <c r="D108" s="61" t="s">
        <v>94</v>
      </c>
      <c r="E108" s="61" t="s">
        <v>322</v>
      </c>
      <c r="F108" s="61" t="s">
        <v>57</v>
      </c>
      <c r="G108" s="112">
        <f>G111+G109</f>
        <v>1030040.6000000001</v>
      </c>
      <c r="H108" s="62"/>
      <c r="I108" s="62"/>
      <c r="J108" s="44"/>
      <c r="K108" s="44"/>
    </row>
    <row r="109" spans="1:11" ht="24" customHeight="1">
      <c r="A109" s="60" t="s">
        <v>129</v>
      </c>
      <c r="B109" s="64" t="s">
        <v>46</v>
      </c>
      <c r="C109" s="61" t="s">
        <v>65</v>
      </c>
      <c r="D109" s="61" t="s">
        <v>94</v>
      </c>
      <c r="E109" s="61" t="s">
        <v>322</v>
      </c>
      <c r="F109" s="61" t="s">
        <v>130</v>
      </c>
      <c r="G109" s="112">
        <f>G110</f>
        <v>798759.47</v>
      </c>
      <c r="H109" s="62"/>
      <c r="I109" s="62"/>
      <c r="J109" s="44"/>
      <c r="K109" s="44"/>
    </row>
    <row r="110" spans="1:11" ht="72" customHeight="1">
      <c r="A110" s="60" t="s">
        <v>8</v>
      </c>
      <c r="B110" s="64" t="s">
        <v>46</v>
      </c>
      <c r="C110" s="61" t="s">
        <v>65</v>
      </c>
      <c r="D110" s="61" t="s">
        <v>94</v>
      </c>
      <c r="E110" s="61" t="s">
        <v>322</v>
      </c>
      <c r="F110" s="61" t="s">
        <v>4</v>
      </c>
      <c r="G110" s="112">
        <v>798759.47</v>
      </c>
      <c r="H110" s="62"/>
      <c r="I110" s="62"/>
      <c r="J110" s="45"/>
      <c r="K110" s="45"/>
    </row>
    <row r="111" spans="1:11" ht="51" customHeight="1">
      <c r="A111" s="60" t="s">
        <v>155</v>
      </c>
      <c r="B111" s="64" t="s">
        <v>46</v>
      </c>
      <c r="C111" s="61" t="s">
        <v>65</v>
      </c>
      <c r="D111" s="61" t="s">
        <v>94</v>
      </c>
      <c r="E111" s="61" t="s">
        <v>322</v>
      </c>
      <c r="F111" s="61" t="s">
        <v>128</v>
      </c>
      <c r="G111" s="112">
        <f>G112</f>
        <v>231281.13000000012</v>
      </c>
      <c r="H111" s="62"/>
      <c r="I111" s="62"/>
      <c r="J111" s="44"/>
      <c r="K111" s="44"/>
    </row>
    <row r="112" spans="1:11" ht="48" customHeight="1">
      <c r="A112" s="60" t="s">
        <v>111</v>
      </c>
      <c r="B112" s="64" t="s">
        <v>46</v>
      </c>
      <c r="C112" s="61" t="s">
        <v>65</v>
      </c>
      <c r="D112" s="61" t="s">
        <v>94</v>
      </c>
      <c r="E112" s="61" t="s">
        <v>322</v>
      </c>
      <c r="F112" s="61" t="s">
        <v>112</v>
      </c>
      <c r="G112" s="112">
        <f>2500000-798759.47+250000-1950499.39+230539.99</f>
        <v>231281.13000000012</v>
      </c>
      <c r="H112" s="62"/>
      <c r="I112" s="62"/>
      <c r="J112" s="45"/>
      <c r="K112" s="45"/>
    </row>
    <row r="113" spans="1:11" ht="168" customHeight="1">
      <c r="A113" s="70" t="s">
        <v>406</v>
      </c>
      <c r="B113" s="64" t="s">
        <v>46</v>
      </c>
      <c r="C113" s="61" t="s">
        <v>65</v>
      </c>
      <c r="D113" s="61" t="s">
        <v>94</v>
      </c>
      <c r="E113" s="61" t="s">
        <v>407</v>
      </c>
      <c r="F113" s="61" t="s">
        <v>57</v>
      </c>
      <c r="G113" s="112">
        <f>G114</f>
        <v>9752496.93</v>
      </c>
      <c r="H113" s="62"/>
      <c r="I113" s="62"/>
      <c r="J113" s="45"/>
      <c r="K113" s="45"/>
    </row>
    <row r="114" spans="1:11" ht="48" customHeight="1">
      <c r="A114" s="60" t="s">
        <v>155</v>
      </c>
      <c r="B114" s="64" t="s">
        <v>46</v>
      </c>
      <c r="C114" s="61" t="s">
        <v>65</v>
      </c>
      <c r="D114" s="61" t="s">
        <v>94</v>
      </c>
      <c r="E114" s="61" t="s">
        <v>407</v>
      </c>
      <c r="F114" s="61" t="s">
        <v>128</v>
      </c>
      <c r="G114" s="112">
        <f>G115</f>
        <v>9752496.93</v>
      </c>
      <c r="H114" s="62"/>
      <c r="I114" s="62"/>
      <c r="J114" s="45"/>
      <c r="K114" s="45"/>
    </row>
    <row r="115" spans="1:11" ht="48" customHeight="1">
      <c r="A115" s="60" t="s">
        <v>111</v>
      </c>
      <c r="B115" s="64" t="s">
        <v>46</v>
      </c>
      <c r="C115" s="61" t="s">
        <v>65</v>
      </c>
      <c r="D115" s="61" t="s">
        <v>94</v>
      </c>
      <c r="E115" s="61" t="s">
        <v>407</v>
      </c>
      <c r="F115" s="61" t="s">
        <v>112</v>
      </c>
      <c r="G115" s="112">
        <f>7801997.54+1950499.39</f>
        <v>9752496.93</v>
      </c>
      <c r="H115" s="62"/>
      <c r="I115" s="62"/>
      <c r="J115" s="45"/>
      <c r="K115" s="45"/>
    </row>
    <row r="116" spans="1:11" ht="28.5">
      <c r="A116" s="56" t="s">
        <v>9</v>
      </c>
      <c r="B116" s="63" t="s">
        <v>46</v>
      </c>
      <c r="C116" s="58" t="s">
        <v>65</v>
      </c>
      <c r="D116" s="58" t="s">
        <v>78</v>
      </c>
      <c r="E116" s="58" t="s">
        <v>147</v>
      </c>
      <c r="F116" s="58" t="s">
        <v>57</v>
      </c>
      <c r="G116" s="111">
        <f>G118+G137+G132</f>
        <v>46522234.9</v>
      </c>
      <c r="H116" s="59"/>
      <c r="I116" s="59"/>
      <c r="J116" s="43"/>
      <c r="K116" s="43"/>
    </row>
    <row r="117" spans="1:11" ht="0.75" customHeight="1">
      <c r="A117" s="27" t="s">
        <v>326</v>
      </c>
      <c r="B117" s="19" t="s">
        <v>46</v>
      </c>
      <c r="C117" s="16" t="s">
        <v>65</v>
      </c>
      <c r="D117" s="16" t="s">
        <v>78</v>
      </c>
      <c r="E117" s="16" t="s">
        <v>169</v>
      </c>
      <c r="F117" s="16" t="s">
        <v>57</v>
      </c>
      <c r="G117" s="113">
        <f>G118</f>
        <v>29623418.029999997</v>
      </c>
      <c r="H117" s="54"/>
      <c r="I117" s="54"/>
      <c r="J117" s="44"/>
      <c r="K117" s="44"/>
    </row>
    <row r="118" spans="1:11" ht="60">
      <c r="A118" s="60" t="s">
        <v>181</v>
      </c>
      <c r="B118" s="64" t="s">
        <v>46</v>
      </c>
      <c r="C118" s="61" t="s">
        <v>65</v>
      </c>
      <c r="D118" s="61" t="s">
        <v>78</v>
      </c>
      <c r="E118" s="61" t="s">
        <v>180</v>
      </c>
      <c r="F118" s="61" t="s">
        <v>57</v>
      </c>
      <c r="G118" s="112">
        <f>G119+G124</f>
        <v>29623418.029999997</v>
      </c>
      <c r="H118" s="62"/>
      <c r="I118" s="62"/>
      <c r="J118" s="44"/>
      <c r="K118" s="44"/>
    </row>
    <row r="119" spans="1:11" ht="75">
      <c r="A119" s="60" t="s">
        <v>10</v>
      </c>
      <c r="B119" s="64" t="s">
        <v>46</v>
      </c>
      <c r="C119" s="61" t="s">
        <v>65</v>
      </c>
      <c r="D119" s="61" t="s">
        <v>78</v>
      </c>
      <c r="E119" s="61" t="s">
        <v>182</v>
      </c>
      <c r="F119" s="61" t="s">
        <v>57</v>
      </c>
      <c r="G119" s="112">
        <f>G120+G122</f>
        <v>20565707.74</v>
      </c>
      <c r="H119" s="62"/>
      <c r="I119" s="62"/>
      <c r="J119" s="44"/>
      <c r="K119" s="44"/>
    </row>
    <row r="120" spans="1:11" ht="45">
      <c r="A120" s="60" t="s">
        <v>155</v>
      </c>
      <c r="B120" s="64" t="s">
        <v>46</v>
      </c>
      <c r="C120" s="61" t="s">
        <v>65</v>
      </c>
      <c r="D120" s="61" t="s">
        <v>78</v>
      </c>
      <c r="E120" s="61" t="s">
        <v>182</v>
      </c>
      <c r="F120" s="61" t="s">
        <v>128</v>
      </c>
      <c r="G120" s="112">
        <f>G121</f>
        <v>20565707.74</v>
      </c>
      <c r="H120" s="62"/>
      <c r="I120" s="62"/>
      <c r="J120" s="44"/>
      <c r="K120" s="44"/>
    </row>
    <row r="121" spans="1:11" ht="47.25" customHeight="1">
      <c r="A121" s="60" t="s">
        <v>111</v>
      </c>
      <c r="B121" s="64" t="s">
        <v>46</v>
      </c>
      <c r="C121" s="61" t="s">
        <v>65</v>
      </c>
      <c r="D121" s="61" t="s">
        <v>78</v>
      </c>
      <c r="E121" s="61" t="s">
        <v>182</v>
      </c>
      <c r="F121" s="61" t="s">
        <v>112</v>
      </c>
      <c r="G121" s="112">
        <v>20565707.74</v>
      </c>
      <c r="H121" s="62"/>
      <c r="I121" s="62"/>
      <c r="J121" s="45"/>
      <c r="K121" s="45"/>
    </row>
    <row r="122" spans="1:14" ht="15" hidden="1">
      <c r="A122" s="32" t="s">
        <v>66</v>
      </c>
      <c r="B122" s="19" t="s">
        <v>46</v>
      </c>
      <c r="C122" s="16" t="s">
        <v>65</v>
      </c>
      <c r="D122" s="16" t="s">
        <v>78</v>
      </c>
      <c r="E122" s="16" t="s">
        <v>182</v>
      </c>
      <c r="F122" s="16" t="s">
        <v>131</v>
      </c>
      <c r="G122" s="113">
        <f>G123</f>
        <v>0</v>
      </c>
      <c r="H122" s="55"/>
      <c r="I122" s="55"/>
      <c r="J122" s="44"/>
      <c r="K122" s="44"/>
      <c r="M122" s="2"/>
      <c r="N122" s="5"/>
    </row>
    <row r="123" spans="1:11" ht="15" hidden="1">
      <c r="A123" s="33" t="s">
        <v>83</v>
      </c>
      <c r="B123" s="18" t="s">
        <v>46</v>
      </c>
      <c r="C123" s="18" t="s">
        <v>65</v>
      </c>
      <c r="D123" s="18" t="s">
        <v>78</v>
      </c>
      <c r="E123" s="18" t="s">
        <v>182</v>
      </c>
      <c r="F123" s="18" t="s">
        <v>7</v>
      </c>
      <c r="G123" s="115"/>
      <c r="H123" s="55"/>
      <c r="I123" s="55"/>
      <c r="J123" s="46"/>
      <c r="K123" s="46"/>
    </row>
    <row r="124" spans="1:11" ht="94.5">
      <c r="A124" s="152" t="s">
        <v>425</v>
      </c>
      <c r="B124" s="64" t="s">
        <v>46</v>
      </c>
      <c r="C124" s="61" t="s">
        <v>65</v>
      </c>
      <c r="D124" s="61" t="s">
        <v>78</v>
      </c>
      <c r="E124" s="61" t="s">
        <v>424</v>
      </c>
      <c r="F124" s="61" t="s">
        <v>57</v>
      </c>
      <c r="G124" s="112">
        <f>G125</f>
        <v>9057710.29</v>
      </c>
      <c r="H124" s="55"/>
      <c r="I124" s="55"/>
      <c r="J124" s="44"/>
      <c r="K124" s="44"/>
    </row>
    <row r="125" spans="1:11" ht="63">
      <c r="A125" s="95" t="s">
        <v>155</v>
      </c>
      <c r="B125" s="64" t="s">
        <v>46</v>
      </c>
      <c r="C125" s="61" t="s">
        <v>65</v>
      </c>
      <c r="D125" s="61" t="s">
        <v>78</v>
      </c>
      <c r="E125" s="61" t="s">
        <v>424</v>
      </c>
      <c r="F125" s="61" t="s">
        <v>128</v>
      </c>
      <c r="G125" s="112">
        <f>G126</f>
        <v>9057710.29</v>
      </c>
      <c r="H125" s="55"/>
      <c r="I125" s="55"/>
      <c r="J125" s="44"/>
      <c r="K125" s="44"/>
    </row>
    <row r="126" spans="1:11" ht="63">
      <c r="A126" s="95" t="s">
        <v>111</v>
      </c>
      <c r="B126" s="64" t="s">
        <v>46</v>
      </c>
      <c r="C126" s="61" t="s">
        <v>65</v>
      </c>
      <c r="D126" s="61" t="s">
        <v>78</v>
      </c>
      <c r="E126" s="61" t="s">
        <v>424</v>
      </c>
      <c r="F126" s="61" t="s">
        <v>112</v>
      </c>
      <c r="G126" s="112">
        <v>9057710.29</v>
      </c>
      <c r="H126" s="55"/>
      <c r="I126" s="55"/>
      <c r="J126" s="45"/>
      <c r="K126" s="45"/>
    </row>
    <row r="127" spans="1:11" ht="240" hidden="1">
      <c r="A127" s="32" t="s">
        <v>306</v>
      </c>
      <c r="B127" s="19" t="s">
        <v>46</v>
      </c>
      <c r="C127" s="16" t="s">
        <v>65</v>
      </c>
      <c r="D127" s="16" t="s">
        <v>78</v>
      </c>
      <c r="E127" s="16" t="s">
        <v>305</v>
      </c>
      <c r="F127" s="16" t="s">
        <v>57</v>
      </c>
      <c r="G127" s="113">
        <f>G128</f>
        <v>0</v>
      </c>
      <c r="H127" s="55"/>
      <c r="I127" s="55"/>
      <c r="J127" s="44"/>
      <c r="K127" s="44"/>
    </row>
    <row r="128" spans="1:11" ht="45" hidden="1">
      <c r="A128" s="27" t="s">
        <v>155</v>
      </c>
      <c r="B128" s="19" t="s">
        <v>46</v>
      </c>
      <c r="C128" s="16" t="s">
        <v>65</v>
      </c>
      <c r="D128" s="16" t="s">
        <v>78</v>
      </c>
      <c r="E128" s="16" t="s">
        <v>305</v>
      </c>
      <c r="F128" s="16" t="s">
        <v>128</v>
      </c>
      <c r="G128" s="113">
        <f>G129</f>
        <v>0</v>
      </c>
      <c r="H128" s="55"/>
      <c r="I128" s="55"/>
      <c r="J128" s="44"/>
      <c r="K128" s="44"/>
    </row>
    <row r="129" spans="1:11" ht="60" hidden="1">
      <c r="A129" s="29" t="s">
        <v>111</v>
      </c>
      <c r="B129" s="21" t="s">
        <v>46</v>
      </c>
      <c r="C129" s="18" t="s">
        <v>65</v>
      </c>
      <c r="D129" s="18" t="s">
        <v>78</v>
      </c>
      <c r="E129" s="18" t="s">
        <v>305</v>
      </c>
      <c r="F129" s="17" t="s">
        <v>112</v>
      </c>
      <c r="G129" s="114"/>
      <c r="H129" s="55"/>
      <c r="I129" s="55"/>
      <c r="J129" s="45"/>
      <c r="K129" s="45"/>
    </row>
    <row r="130" spans="1:11" ht="195" hidden="1">
      <c r="A130" s="32" t="s">
        <v>308</v>
      </c>
      <c r="B130" s="19" t="s">
        <v>46</v>
      </c>
      <c r="C130" s="16" t="s">
        <v>65</v>
      </c>
      <c r="D130" s="16" t="s">
        <v>78</v>
      </c>
      <c r="E130" s="16" t="s">
        <v>307</v>
      </c>
      <c r="F130" s="16" t="s">
        <v>57</v>
      </c>
      <c r="G130" s="113">
        <f>G131</f>
        <v>0</v>
      </c>
      <c r="H130" s="55"/>
      <c r="I130" s="55"/>
      <c r="J130" s="44"/>
      <c r="K130" s="44"/>
    </row>
    <row r="131" spans="1:11" ht="45" hidden="1">
      <c r="A131" s="27" t="s">
        <v>155</v>
      </c>
      <c r="B131" s="19" t="s">
        <v>46</v>
      </c>
      <c r="C131" s="16" t="s">
        <v>65</v>
      </c>
      <c r="D131" s="16" t="s">
        <v>78</v>
      </c>
      <c r="E131" s="16" t="s">
        <v>307</v>
      </c>
      <c r="F131" s="16" t="s">
        <v>128</v>
      </c>
      <c r="G131" s="113"/>
      <c r="H131" s="55"/>
      <c r="I131" s="55"/>
      <c r="J131" s="44"/>
      <c r="K131" s="44"/>
    </row>
    <row r="132" spans="1:11" ht="66" customHeight="1">
      <c r="A132" s="85" t="s">
        <v>400</v>
      </c>
      <c r="B132" s="86" t="s">
        <v>46</v>
      </c>
      <c r="C132" s="87" t="s">
        <v>65</v>
      </c>
      <c r="D132" s="87" t="s">
        <v>78</v>
      </c>
      <c r="E132" s="87" t="s">
        <v>398</v>
      </c>
      <c r="F132" s="87" t="s">
        <v>57</v>
      </c>
      <c r="G132" s="116">
        <f>G133</f>
        <v>6094003.46</v>
      </c>
      <c r="H132" s="88"/>
      <c r="I132" s="88"/>
      <c r="J132" s="44"/>
      <c r="K132" s="44"/>
    </row>
    <row r="133" spans="1:11" s="8" customFormat="1" ht="96" customHeight="1">
      <c r="A133" s="139" t="s">
        <v>399</v>
      </c>
      <c r="B133" s="64" t="s">
        <v>46</v>
      </c>
      <c r="C133" s="61" t="s">
        <v>65</v>
      </c>
      <c r="D133" s="61" t="s">
        <v>78</v>
      </c>
      <c r="E133" s="61" t="s">
        <v>397</v>
      </c>
      <c r="F133" s="140" t="s">
        <v>57</v>
      </c>
      <c r="G133" s="118">
        <f>G134</f>
        <v>6094003.46</v>
      </c>
      <c r="H133" s="97"/>
      <c r="I133" s="97"/>
      <c r="J133" s="141"/>
      <c r="K133" s="141"/>
    </row>
    <row r="134" spans="1:11" ht="45">
      <c r="A134" s="60" t="s">
        <v>155</v>
      </c>
      <c r="B134" s="64" t="s">
        <v>46</v>
      </c>
      <c r="C134" s="61" t="s">
        <v>65</v>
      </c>
      <c r="D134" s="61" t="s">
        <v>78</v>
      </c>
      <c r="E134" s="61" t="s">
        <v>397</v>
      </c>
      <c r="F134" s="61" t="s">
        <v>128</v>
      </c>
      <c r="G134" s="112">
        <f>G135</f>
        <v>6094003.46</v>
      </c>
      <c r="H134" s="62"/>
      <c r="I134" s="62"/>
      <c r="J134" s="45"/>
      <c r="K134" s="45"/>
    </row>
    <row r="135" spans="1:11" ht="42.75" customHeight="1">
      <c r="A135" s="60" t="s">
        <v>111</v>
      </c>
      <c r="B135" s="64" t="s">
        <v>46</v>
      </c>
      <c r="C135" s="61" t="s">
        <v>65</v>
      </c>
      <c r="D135" s="61" t="s">
        <v>78</v>
      </c>
      <c r="E135" s="61" t="s">
        <v>397</v>
      </c>
      <c r="F135" s="61" t="s">
        <v>112</v>
      </c>
      <c r="G135" s="112">
        <v>6094003.46</v>
      </c>
      <c r="H135" s="62"/>
      <c r="I135" s="62"/>
      <c r="J135" s="45"/>
      <c r="K135" s="45"/>
    </row>
    <row r="136" spans="1:11" ht="94.5">
      <c r="A136" s="100" t="s">
        <v>384</v>
      </c>
      <c r="B136" s="86" t="s">
        <v>46</v>
      </c>
      <c r="C136" s="87" t="s">
        <v>65</v>
      </c>
      <c r="D136" s="87" t="s">
        <v>78</v>
      </c>
      <c r="E136" s="87" t="s">
        <v>332</v>
      </c>
      <c r="F136" s="87" t="s">
        <v>57</v>
      </c>
      <c r="G136" s="116">
        <f>G137</f>
        <v>10804813.41</v>
      </c>
      <c r="H136" s="103"/>
      <c r="I136" s="103"/>
      <c r="J136" s="45"/>
      <c r="K136" s="45"/>
    </row>
    <row r="137" spans="1:11" ht="72" customHeight="1">
      <c r="A137" s="85" t="s">
        <v>344</v>
      </c>
      <c r="B137" s="86" t="s">
        <v>46</v>
      </c>
      <c r="C137" s="87" t="s">
        <v>65</v>
      </c>
      <c r="D137" s="87" t="s">
        <v>78</v>
      </c>
      <c r="E137" s="87" t="s">
        <v>332</v>
      </c>
      <c r="F137" s="87" t="s">
        <v>57</v>
      </c>
      <c r="G137" s="116">
        <f>G138</f>
        <v>10804813.41</v>
      </c>
      <c r="H137" s="88"/>
      <c r="I137" s="88"/>
      <c r="J137" s="44"/>
      <c r="K137" s="44"/>
    </row>
    <row r="138" spans="1:11" ht="98.25" customHeight="1">
      <c r="A138" s="60" t="s">
        <v>342</v>
      </c>
      <c r="B138" s="64" t="s">
        <v>46</v>
      </c>
      <c r="C138" s="61" t="s">
        <v>65</v>
      </c>
      <c r="D138" s="61" t="s">
        <v>78</v>
      </c>
      <c r="E138" s="61" t="s">
        <v>333</v>
      </c>
      <c r="F138" s="61" t="s">
        <v>57</v>
      </c>
      <c r="G138" s="112">
        <f>G139</f>
        <v>10804813.41</v>
      </c>
      <c r="H138" s="62"/>
      <c r="I138" s="62"/>
      <c r="J138" s="44"/>
      <c r="K138" s="44"/>
    </row>
    <row r="139" spans="1:11" ht="34.5" customHeight="1">
      <c r="A139" s="60" t="s">
        <v>343</v>
      </c>
      <c r="B139" s="64" t="s">
        <v>46</v>
      </c>
      <c r="C139" s="61" t="s">
        <v>65</v>
      </c>
      <c r="D139" s="61" t="s">
        <v>78</v>
      </c>
      <c r="E139" s="61" t="s">
        <v>331</v>
      </c>
      <c r="F139" s="61" t="s">
        <v>57</v>
      </c>
      <c r="G139" s="112">
        <f>G140+G143</f>
        <v>10804813.41</v>
      </c>
      <c r="H139" s="62"/>
      <c r="I139" s="62"/>
      <c r="J139" s="44"/>
      <c r="K139" s="44"/>
    </row>
    <row r="140" spans="1:11" ht="45">
      <c r="A140" s="60" t="s">
        <v>155</v>
      </c>
      <c r="B140" s="64" t="s">
        <v>46</v>
      </c>
      <c r="C140" s="61" t="s">
        <v>65</v>
      </c>
      <c r="D140" s="61" t="s">
        <v>78</v>
      </c>
      <c r="E140" s="61" t="s">
        <v>331</v>
      </c>
      <c r="F140" s="61" t="s">
        <v>128</v>
      </c>
      <c r="G140" s="112">
        <f>G142</f>
        <v>10804813.41</v>
      </c>
      <c r="H140" s="62"/>
      <c r="I140" s="62"/>
      <c r="J140" s="44"/>
      <c r="K140" s="44"/>
    </row>
    <row r="141" spans="1:11" ht="60" hidden="1">
      <c r="A141" s="60" t="s">
        <v>111</v>
      </c>
      <c r="B141" s="64" t="s">
        <v>46</v>
      </c>
      <c r="C141" s="61" t="s">
        <v>65</v>
      </c>
      <c r="D141" s="61" t="s">
        <v>78</v>
      </c>
      <c r="E141" s="61" t="s">
        <v>307</v>
      </c>
      <c r="F141" s="61" t="s">
        <v>112</v>
      </c>
      <c r="G141" s="112">
        <v>3000</v>
      </c>
      <c r="H141" s="62"/>
      <c r="I141" s="62"/>
      <c r="J141" s="45"/>
      <c r="K141" s="45"/>
    </row>
    <row r="142" spans="1:11" ht="48.75" customHeight="1">
      <c r="A142" s="60" t="s">
        <v>111</v>
      </c>
      <c r="B142" s="64" t="s">
        <v>46</v>
      </c>
      <c r="C142" s="61" t="s">
        <v>65</v>
      </c>
      <c r="D142" s="61" t="s">
        <v>78</v>
      </c>
      <c r="E142" s="61" t="s">
        <v>331</v>
      </c>
      <c r="F142" s="61" t="s">
        <v>112</v>
      </c>
      <c r="G142" s="112">
        <v>10804813.41</v>
      </c>
      <c r="H142" s="62"/>
      <c r="I142" s="62"/>
      <c r="J142" s="45"/>
      <c r="K142" s="45"/>
    </row>
    <row r="143" spans="1:11" ht="45">
      <c r="A143" s="60" t="s">
        <v>309</v>
      </c>
      <c r="B143" s="64" t="s">
        <v>46</v>
      </c>
      <c r="C143" s="61" t="s">
        <v>65</v>
      </c>
      <c r="D143" s="61" t="s">
        <v>78</v>
      </c>
      <c r="E143" s="61" t="s">
        <v>331</v>
      </c>
      <c r="F143" s="61" t="s">
        <v>132</v>
      </c>
      <c r="G143" s="112">
        <f>G145</f>
        <v>0</v>
      </c>
      <c r="H143" s="62"/>
      <c r="I143" s="62"/>
      <c r="J143" s="44"/>
      <c r="K143" s="44"/>
    </row>
    <row r="144" spans="1:11" ht="15" hidden="1">
      <c r="A144" s="60" t="s">
        <v>81</v>
      </c>
      <c r="B144" s="64" t="s">
        <v>46</v>
      </c>
      <c r="C144" s="61" t="s">
        <v>65</v>
      </c>
      <c r="D144" s="61" t="s">
        <v>78</v>
      </c>
      <c r="E144" s="61" t="s">
        <v>307</v>
      </c>
      <c r="F144" s="61"/>
      <c r="G144" s="112">
        <v>3000</v>
      </c>
      <c r="H144" s="62"/>
      <c r="I144" s="62"/>
      <c r="J144" s="45"/>
      <c r="K144" s="45"/>
    </row>
    <row r="145" spans="1:11" ht="21" customHeight="1">
      <c r="A145" s="60" t="s">
        <v>81</v>
      </c>
      <c r="B145" s="64" t="s">
        <v>46</v>
      </c>
      <c r="C145" s="61" t="s">
        <v>65</v>
      </c>
      <c r="D145" s="61" t="s">
        <v>78</v>
      </c>
      <c r="E145" s="61" t="s">
        <v>331</v>
      </c>
      <c r="F145" s="61" t="s">
        <v>126</v>
      </c>
      <c r="G145" s="112"/>
      <c r="H145" s="62"/>
      <c r="I145" s="62"/>
      <c r="J145" s="45"/>
      <c r="K145" s="45"/>
    </row>
    <row r="146" spans="1:11" ht="28.5">
      <c r="A146" s="56" t="s">
        <v>84</v>
      </c>
      <c r="B146" s="63" t="s">
        <v>46</v>
      </c>
      <c r="C146" s="58" t="s">
        <v>65</v>
      </c>
      <c r="D146" s="58" t="s">
        <v>85</v>
      </c>
      <c r="E146" s="58" t="s">
        <v>147</v>
      </c>
      <c r="F146" s="58" t="s">
        <v>57</v>
      </c>
      <c r="G146" s="111">
        <f>G147+G164</f>
        <v>534000</v>
      </c>
      <c r="H146" s="59"/>
      <c r="I146" s="59"/>
      <c r="J146" s="43"/>
      <c r="K146" s="43"/>
    </row>
    <row r="147" spans="1:11" ht="57">
      <c r="A147" s="56" t="s">
        <v>376</v>
      </c>
      <c r="B147" s="63" t="s">
        <v>46</v>
      </c>
      <c r="C147" s="58" t="s">
        <v>65</v>
      </c>
      <c r="D147" s="58" t="s">
        <v>85</v>
      </c>
      <c r="E147" s="58" t="s">
        <v>183</v>
      </c>
      <c r="F147" s="58" t="s">
        <v>57</v>
      </c>
      <c r="G147" s="111">
        <f>G151+G155+G159+G163</f>
        <v>231000</v>
      </c>
      <c r="H147" s="59"/>
      <c r="I147" s="59"/>
      <c r="J147" s="44"/>
      <c r="K147" s="44"/>
    </row>
    <row r="148" spans="1:11" ht="45" hidden="1">
      <c r="A148" s="60" t="s">
        <v>295</v>
      </c>
      <c r="B148" s="64" t="s">
        <v>46</v>
      </c>
      <c r="C148" s="61" t="s">
        <v>65</v>
      </c>
      <c r="D148" s="61" t="s">
        <v>85</v>
      </c>
      <c r="E148" s="61" t="s">
        <v>288</v>
      </c>
      <c r="F148" s="61" t="s">
        <v>57</v>
      </c>
      <c r="G148" s="112">
        <f>G149</f>
        <v>0</v>
      </c>
      <c r="H148" s="62"/>
      <c r="I148" s="62"/>
      <c r="J148" s="44"/>
      <c r="K148" s="44"/>
    </row>
    <row r="149" spans="1:11" ht="30" hidden="1">
      <c r="A149" s="60" t="s">
        <v>11</v>
      </c>
      <c r="B149" s="64" t="s">
        <v>46</v>
      </c>
      <c r="C149" s="61" t="s">
        <v>65</v>
      </c>
      <c r="D149" s="61" t="s">
        <v>85</v>
      </c>
      <c r="E149" s="61" t="s">
        <v>289</v>
      </c>
      <c r="F149" s="61" t="s">
        <v>57</v>
      </c>
      <c r="G149" s="112">
        <f>G151</f>
        <v>0</v>
      </c>
      <c r="H149" s="62"/>
      <c r="I149" s="62"/>
      <c r="J149" s="44"/>
      <c r="K149" s="44"/>
    </row>
    <row r="150" spans="1:11" ht="45" hidden="1">
      <c r="A150" s="60" t="s">
        <v>155</v>
      </c>
      <c r="B150" s="64" t="s">
        <v>46</v>
      </c>
      <c r="C150" s="61" t="s">
        <v>65</v>
      </c>
      <c r="D150" s="61" t="s">
        <v>85</v>
      </c>
      <c r="E150" s="61" t="s">
        <v>289</v>
      </c>
      <c r="F150" s="61" t="s">
        <v>128</v>
      </c>
      <c r="G150" s="112">
        <f>G151</f>
        <v>0</v>
      </c>
      <c r="H150" s="62"/>
      <c r="I150" s="62"/>
      <c r="J150" s="44"/>
      <c r="K150" s="44"/>
    </row>
    <row r="151" spans="1:11" ht="60" hidden="1">
      <c r="A151" s="60" t="s">
        <v>111</v>
      </c>
      <c r="B151" s="64" t="s">
        <v>46</v>
      </c>
      <c r="C151" s="61" t="s">
        <v>65</v>
      </c>
      <c r="D151" s="61" t="s">
        <v>85</v>
      </c>
      <c r="E151" s="61" t="s">
        <v>289</v>
      </c>
      <c r="F151" s="61" t="s">
        <v>112</v>
      </c>
      <c r="G151" s="112"/>
      <c r="H151" s="62"/>
      <c r="I151" s="62"/>
      <c r="J151" s="45"/>
      <c r="K151" s="45"/>
    </row>
    <row r="152" spans="1:11" ht="30" hidden="1">
      <c r="A152" s="60" t="s">
        <v>298</v>
      </c>
      <c r="B152" s="64" t="s">
        <v>46</v>
      </c>
      <c r="C152" s="61" t="s">
        <v>65</v>
      </c>
      <c r="D152" s="61" t="s">
        <v>85</v>
      </c>
      <c r="E152" s="61" t="s">
        <v>296</v>
      </c>
      <c r="F152" s="61" t="s">
        <v>57</v>
      </c>
      <c r="G152" s="112">
        <f>G153</f>
        <v>0</v>
      </c>
      <c r="H152" s="62"/>
      <c r="I152" s="62"/>
      <c r="J152" s="44"/>
      <c r="K152" s="44"/>
    </row>
    <row r="153" spans="1:11" ht="30" hidden="1">
      <c r="A153" s="60" t="s">
        <v>11</v>
      </c>
      <c r="B153" s="64" t="s">
        <v>46</v>
      </c>
      <c r="C153" s="61" t="s">
        <v>65</v>
      </c>
      <c r="D153" s="61" t="s">
        <v>85</v>
      </c>
      <c r="E153" s="61" t="s">
        <v>297</v>
      </c>
      <c r="F153" s="61" t="s">
        <v>57</v>
      </c>
      <c r="G153" s="112">
        <f>G155</f>
        <v>0</v>
      </c>
      <c r="H153" s="62"/>
      <c r="I153" s="62"/>
      <c r="J153" s="44"/>
      <c r="K153" s="44"/>
    </row>
    <row r="154" spans="1:11" ht="45" hidden="1">
      <c r="A154" s="60" t="s">
        <v>155</v>
      </c>
      <c r="B154" s="64" t="s">
        <v>46</v>
      </c>
      <c r="C154" s="61" t="s">
        <v>65</v>
      </c>
      <c r="D154" s="61" t="s">
        <v>85</v>
      </c>
      <c r="E154" s="61" t="s">
        <v>297</v>
      </c>
      <c r="F154" s="61" t="s">
        <v>128</v>
      </c>
      <c r="G154" s="112">
        <f>G155</f>
        <v>0</v>
      </c>
      <c r="H154" s="62"/>
      <c r="I154" s="62"/>
      <c r="J154" s="44"/>
      <c r="K154" s="44"/>
    </row>
    <row r="155" spans="1:11" ht="60" hidden="1">
      <c r="A155" s="60" t="s">
        <v>111</v>
      </c>
      <c r="B155" s="64" t="s">
        <v>46</v>
      </c>
      <c r="C155" s="61" t="s">
        <v>65</v>
      </c>
      <c r="D155" s="61" t="s">
        <v>85</v>
      </c>
      <c r="E155" s="61" t="s">
        <v>297</v>
      </c>
      <c r="F155" s="61" t="s">
        <v>112</v>
      </c>
      <c r="G155" s="112">
        <v>0</v>
      </c>
      <c r="H155" s="62"/>
      <c r="I155" s="62"/>
      <c r="J155" s="45"/>
      <c r="K155" s="45"/>
    </row>
    <row r="156" spans="1:11" ht="45">
      <c r="A156" s="60" t="s">
        <v>299</v>
      </c>
      <c r="B156" s="64" t="s">
        <v>46</v>
      </c>
      <c r="C156" s="61" t="s">
        <v>65</v>
      </c>
      <c r="D156" s="61" t="s">
        <v>85</v>
      </c>
      <c r="E156" s="61" t="s">
        <v>296</v>
      </c>
      <c r="F156" s="61" t="s">
        <v>57</v>
      </c>
      <c r="G156" s="112">
        <f>G157</f>
        <v>136905.77</v>
      </c>
      <c r="H156" s="62"/>
      <c r="I156" s="62"/>
      <c r="J156" s="44"/>
      <c r="K156" s="44"/>
    </row>
    <row r="157" spans="1:11" ht="30">
      <c r="A157" s="60" t="s">
        <v>11</v>
      </c>
      <c r="B157" s="64" t="s">
        <v>46</v>
      </c>
      <c r="C157" s="61" t="s">
        <v>65</v>
      </c>
      <c r="D157" s="61" t="s">
        <v>85</v>
      </c>
      <c r="E157" s="61" t="s">
        <v>297</v>
      </c>
      <c r="F157" s="61" t="s">
        <v>57</v>
      </c>
      <c r="G157" s="112">
        <f>G158</f>
        <v>136905.77</v>
      </c>
      <c r="H157" s="62"/>
      <c r="I157" s="62"/>
      <c r="J157" s="44"/>
      <c r="K157" s="44"/>
    </row>
    <row r="158" spans="1:11" ht="45">
      <c r="A158" s="60" t="s">
        <v>155</v>
      </c>
      <c r="B158" s="64" t="s">
        <v>46</v>
      </c>
      <c r="C158" s="61" t="s">
        <v>65</v>
      </c>
      <c r="D158" s="61" t="s">
        <v>85</v>
      </c>
      <c r="E158" s="61" t="s">
        <v>297</v>
      </c>
      <c r="F158" s="61" t="s">
        <v>128</v>
      </c>
      <c r="G158" s="112">
        <f>G159</f>
        <v>136905.77</v>
      </c>
      <c r="H158" s="62"/>
      <c r="I158" s="62"/>
      <c r="J158" s="44"/>
      <c r="K158" s="44"/>
    </row>
    <row r="159" spans="1:11" ht="46.5" customHeight="1">
      <c r="A159" s="60" t="s">
        <v>111</v>
      </c>
      <c r="B159" s="64" t="s">
        <v>46</v>
      </c>
      <c r="C159" s="61" t="s">
        <v>65</v>
      </c>
      <c r="D159" s="61" t="s">
        <v>85</v>
      </c>
      <c r="E159" s="61" t="s">
        <v>297</v>
      </c>
      <c r="F159" s="61" t="s">
        <v>112</v>
      </c>
      <c r="G159" s="112">
        <v>136905.77</v>
      </c>
      <c r="H159" s="62"/>
      <c r="I159" s="62"/>
      <c r="J159" s="45"/>
      <c r="K159" s="45"/>
    </row>
    <row r="160" spans="1:11" ht="45">
      <c r="A160" s="60" t="s">
        <v>302</v>
      </c>
      <c r="B160" s="64" t="s">
        <v>46</v>
      </c>
      <c r="C160" s="61" t="s">
        <v>65</v>
      </c>
      <c r="D160" s="61" t="s">
        <v>85</v>
      </c>
      <c r="E160" s="61" t="s">
        <v>300</v>
      </c>
      <c r="F160" s="61" t="s">
        <v>57</v>
      </c>
      <c r="G160" s="112">
        <f>G161</f>
        <v>94094.23</v>
      </c>
      <c r="H160" s="62"/>
      <c r="I160" s="62"/>
      <c r="J160" s="44"/>
      <c r="K160" s="44"/>
    </row>
    <row r="161" spans="1:11" ht="30">
      <c r="A161" s="60" t="s">
        <v>11</v>
      </c>
      <c r="B161" s="64" t="s">
        <v>46</v>
      </c>
      <c r="C161" s="61" t="s">
        <v>65</v>
      </c>
      <c r="D161" s="61" t="s">
        <v>85</v>
      </c>
      <c r="E161" s="61" t="s">
        <v>301</v>
      </c>
      <c r="F161" s="61" t="s">
        <v>57</v>
      </c>
      <c r="G161" s="112">
        <f>G163</f>
        <v>94094.23</v>
      </c>
      <c r="H161" s="62"/>
      <c r="I161" s="62"/>
      <c r="J161" s="44"/>
      <c r="K161" s="44"/>
    </row>
    <row r="162" spans="1:11" ht="45">
      <c r="A162" s="60" t="s">
        <v>155</v>
      </c>
      <c r="B162" s="64" t="s">
        <v>46</v>
      </c>
      <c r="C162" s="61" t="s">
        <v>65</v>
      </c>
      <c r="D162" s="61" t="s">
        <v>85</v>
      </c>
      <c r="E162" s="61" t="s">
        <v>301</v>
      </c>
      <c r="F162" s="61" t="s">
        <v>128</v>
      </c>
      <c r="G162" s="112">
        <f>G163</f>
        <v>94094.23</v>
      </c>
      <c r="H162" s="62"/>
      <c r="I162" s="62"/>
      <c r="J162" s="44"/>
      <c r="K162" s="44"/>
    </row>
    <row r="163" spans="1:11" ht="43.5" customHeight="1">
      <c r="A163" s="60" t="s">
        <v>111</v>
      </c>
      <c r="B163" s="64" t="s">
        <v>46</v>
      </c>
      <c r="C163" s="61" t="s">
        <v>65</v>
      </c>
      <c r="D163" s="61" t="s">
        <v>85</v>
      </c>
      <c r="E163" s="61" t="s">
        <v>301</v>
      </c>
      <c r="F163" s="61" t="s">
        <v>112</v>
      </c>
      <c r="G163" s="112">
        <v>94094.23</v>
      </c>
      <c r="H163" s="62"/>
      <c r="I163" s="62"/>
      <c r="J163" s="45"/>
      <c r="K163" s="45"/>
    </row>
    <row r="164" spans="1:11" ht="85.5">
      <c r="A164" s="56" t="s">
        <v>382</v>
      </c>
      <c r="B164" s="63" t="s">
        <v>46</v>
      </c>
      <c r="C164" s="58" t="s">
        <v>65</v>
      </c>
      <c r="D164" s="58" t="s">
        <v>85</v>
      </c>
      <c r="E164" s="58" t="s">
        <v>282</v>
      </c>
      <c r="F164" s="58" t="s">
        <v>57</v>
      </c>
      <c r="G164" s="111">
        <f>G168+G169</f>
        <v>303000</v>
      </c>
      <c r="H164" s="59"/>
      <c r="I164" s="59"/>
      <c r="J164" s="44"/>
      <c r="K164" s="44"/>
    </row>
    <row r="165" spans="1:11" ht="45">
      <c r="A165" s="60" t="s">
        <v>283</v>
      </c>
      <c r="B165" s="64" t="s">
        <v>46</v>
      </c>
      <c r="C165" s="61" t="s">
        <v>65</v>
      </c>
      <c r="D165" s="61" t="s">
        <v>85</v>
      </c>
      <c r="E165" s="61" t="s">
        <v>284</v>
      </c>
      <c r="F165" s="61" t="s">
        <v>57</v>
      </c>
      <c r="G165" s="112">
        <f>G166</f>
        <v>303000</v>
      </c>
      <c r="H165" s="62"/>
      <c r="I165" s="62"/>
      <c r="J165" s="44"/>
      <c r="K165" s="44"/>
    </row>
    <row r="166" spans="1:11" ht="30">
      <c r="A166" s="60" t="s">
        <v>11</v>
      </c>
      <c r="B166" s="64" t="s">
        <v>46</v>
      </c>
      <c r="C166" s="61" t="s">
        <v>65</v>
      </c>
      <c r="D166" s="61" t="s">
        <v>85</v>
      </c>
      <c r="E166" s="61" t="s">
        <v>292</v>
      </c>
      <c r="F166" s="61" t="s">
        <v>57</v>
      </c>
      <c r="G166" s="112">
        <f>G168</f>
        <v>303000</v>
      </c>
      <c r="H166" s="62"/>
      <c r="I166" s="62"/>
      <c r="J166" s="44"/>
      <c r="K166" s="44"/>
    </row>
    <row r="167" spans="1:11" ht="45">
      <c r="A167" s="60" t="s">
        <v>155</v>
      </c>
      <c r="B167" s="64" t="s">
        <v>46</v>
      </c>
      <c r="C167" s="61" t="s">
        <v>65</v>
      </c>
      <c r="D167" s="61" t="s">
        <v>85</v>
      </c>
      <c r="E167" s="61" t="s">
        <v>292</v>
      </c>
      <c r="F167" s="61" t="s">
        <v>128</v>
      </c>
      <c r="G167" s="112">
        <f>G168</f>
        <v>303000</v>
      </c>
      <c r="H167" s="62"/>
      <c r="I167" s="62"/>
      <c r="J167" s="44"/>
      <c r="K167" s="44"/>
    </row>
    <row r="168" spans="1:11" ht="47.25" customHeight="1">
      <c r="A168" s="60" t="s">
        <v>111</v>
      </c>
      <c r="B168" s="64" t="s">
        <v>46</v>
      </c>
      <c r="C168" s="61" t="s">
        <v>65</v>
      </c>
      <c r="D168" s="61" t="s">
        <v>85</v>
      </c>
      <c r="E168" s="61" t="s">
        <v>292</v>
      </c>
      <c r="F168" s="61" t="s">
        <v>112</v>
      </c>
      <c r="G168" s="112">
        <v>303000</v>
      </c>
      <c r="H168" s="62"/>
      <c r="I168" s="62"/>
      <c r="J168" s="45"/>
      <c r="K168" s="45"/>
    </row>
    <row r="169" spans="1:11" ht="60" hidden="1">
      <c r="A169" s="30" t="s">
        <v>290</v>
      </c>
      <c r="B169" s="19" t="s">
        <v>46</v>
      </c>
      <c r="C169" s="16" t="s">
        <v>65</v>
      </c>
      <c r="D169" s="16" t="s">
        <v>85</v>
      </c>
      <c r="E169" s="16" t="s">
        <v>291</v>
      </c>
      <c r="F169" s="16" t="s">
        <v>57</v>
      </c>
      <c r="G169" s="113">
        <f>G170</f>
        <v>0</v>
      </c>
      <c r="H169" s="55"/>
      <c r="I169" s="55"/>
      <c r="J169" s="44"/>
      <c r="K169" s="44"/>
    </row>
    <row r="170" spans="1:11" ht="30" hidden="1">
      <c r="A170" s="30" t="s">
        <v>11</v>
      </c>
      <c r="B170" s="19" t="s">
        <v>46</v>
      </c>
      <c r="C170" s="23" t="s">
        <v>65</v>
      </c>
      <c r="D170" s="16" t="s">
        <v>85</v>
      </c>
      <c r="E170" s="16" t="s">
        <v>293</v>
      </c>
      <c r="F170" s="16" t="s">
        <v>57</v>
      </c>
      <c r="G170" s="113">
        <f>G172</f>
        <v>0</v>
      </c>
      <c r="H170" s="55"/>
      <c r="I170" s="55"/>
      <c r="J170" s="44"/>
      <c r="K170" s="44"/>
    </row>
    <row r="171" spans="1:11" ht="45" hidden="1">
      <c r="A171" s="30" t="s">
        <v>155</v>
      </c>
      <c r="B171" s="19" t="s">
        <v>46</v>
      </c>
      <c r="C171" s="16" t="s">
        <v>65</v>
      </c>
      <c r="D171" s="16" t="s">
        <v>85</v>
      </c>
      <c r="E171" s="16" t="s">
        <v>293</v>
      </c>
      <c r="F171" s="16" t="s">
        <v>128</v>
      </c>
      <c r="G171" s="113">
        <f>G172</f>
        <v>0</v>
      </c>
      <c r="H171" s="55"/>
      <c r="I171" s="55"/>
      <c r="J171" s="44"/>
      <c r="K171" s="44"/>
    </row>
    <row r="172" spans="1:11" ht="60" hidden="1">
      <c r="A172" s="28" t="s">
        <v>111</v>
      </c>
      <c r="B172" s="20" t="s">
        <v>46</v>
      </c>
      <c r="C172" s="17" t="s">
        <v>65</v>
      </c>
      <c r="D172" s="17" t="s">
        <v>85</v>
      </c>
      <c r="E172" s="16" t="s">
        <v>293</v>
      </c>
      <c r="F172" s="17" t="s">
        <v>112</v>
      </c>
      <c r="G172" s="114">
        <v>0</v>
      </c>
      <c r="H172" s="55"/>
      <c r="I172" s="55"/>
      <c r="J172" s="45"/>
      <c r="K172" s="45"/>
    </row>
    <row r="173" spans="1:11" ht="28.5">
      <c r="A173" s="56" t="s">
        <v>86</v>
      </c>
      <c r="B173" s="63" t="s">
        <v>46</v>
      </c>
      <c r="C173" s="58" t="s">
        <v>82</v>
      </c>
      <c r="D173" s="58" t="s">
        <v>56</v>
      </c>
      <c r="E173" s="58" t="s">
        <v>147</v>
      </c>
      <c r="F173" s="58" t="s">
        <v>57</v>
      </c>
      <c r="G173" s="111">
        <f>G174+G210+G231+G295</f>
        <v>82870389.44</v>
      </c>
      <c r="H173" s="59"/>
      <c r="I173" s="59"/>
      <c r="J173" s="48"/>
      <c r="K173" s="48"/>
    </row>
    <row r="174" spans="1:11" ht="18" customHeight="1">
      <c r="A174" s="56" t="s">
        <v>87</v>
      </c>
      <c r="B174" s="63" t="s">
        <v>46</v>
      </c>
      <c r="C174" s="58" t="s">
        <v>82</v>
      </c>
      <c r="D174" s="58" t="s">
        <v>55</v>
      </c>
      <c r="E174" s="58" t="s">
        <v>147</v>
      </c>
      <c r="F174" s="58" t="s">
        <v>57</v>
      </c>
      <c r="G174" s="111">
        <f>G175+G206</f>
        <v>31610495.54</v>
      </c>
      <c r="H174" s="59"/>
      <c r="I174" s="59"/>
      <c r="J174" s="43"/>
      <c r="K174" s="43"/>
    </row>
    <row r="175" spans="1:11" ht="57">
      <c r="A175" s="56" t="s">
        <v>375</v>
      </c>
      <c r="B175" s="63" t="s">
        <v>46</v>
      </c>
      <c r="C175" s="58" t="s">
        <v>82</v>
      </c>
      <c r="D175" s="58" t="s">
        <v>55</v>
      </c>
      <c r="E175" s="58" t="s">
        <v>184</v>
      </c>
      <c r="F175" s="58" t="s">
        <v>57</v>
      </c>
      <c r="G175" s="111">
        <f>G176+G181+G200</f>
        <v>31420495.54</v>
      </c>
      <c r="H175" s="59"/>
      <c r="I175" s="59"/>
      <c r="J175" s="44"/>
      <c r="K175" s="44"/>
    </row>
    <row r="176" spans="1:11" ht="30" customHeight="1">
      <c r="A176" s="65" t="s">
        <v>12</v>
      </c>
      <c r="B176" s="69" t="s">
        <v>46</v>
      </c>
      <c r="C176" s="67" t="s">
        <v>82</v>
      </c>
      <c r="D176" s="67" t="s">
        <v>55</v>
      </c>
      <c r="E176" s="67" t="s">
        <v>185</v>
      </c>
      <c r="F176" s="67" t="s">
        <v>57</v>
      </c>
      <c r="G176" s="112">
        <f>G177</f>
        <v>4383836.94</v>
      </c>
      <c r="H176" s="62"/>
      <c r="I176" s="62"/>
      <c r="J176" s="44"/>
      <c r="K176" s="44"/>
    </row>
    <row r="177" spans="1:11" ht="45">
      <c r="A177" s="60" t="s">
        <v>187</v>
      </c>
      <c r="B177" s="64" t="s">
        <v>46</v>
      </c>
      <c r="C177" s="61" t="s">
        <v>82</v>
      </c>
      <c r="D177" s="61" t="s">
        <v>55</v>
      </c>
      <c r="E177" s="61" t="s">
        <v>186</v>
      </c>
      <c r="F177" s="61" t="s">
        <v>57</v>
      </c>
      <c r="G177" s="112">
        <f>G178</f>
        <v>4383836.94</v>
      </c>
      <c r="H177" s="62"/>
      <c r="I177" s="62"/>
      <c r="J177" s="44"/>
      <c r="K177" s="44"/>
    </row>
    <row r="178" spans="1:11" ht="30">
      <c r="A178" s="60" t="s">
        <v>117</v>
      </c>
      <c r="B178" s="64" t="s">
        <v>46</v>
      </c>
      <c r="C178" s="61" t="s">
        <v>82</v>
      </c>
      <c r="D178" s="61" t="s">
        <v>55</v>
      </c>
      <c r="E178" s="61" t="s">
        <v>188</v>
      </c>
      <c r="F178" s="61" t="s">
        <v>57</v>
      </c>
      <c r="G178" s="112">
        <f>G180</f>
        <v>4383836.94</v>
      </c>
      <c r="H178" s="62"/>
      <c r="I178" s="62"/>
      <c r="J178" s="44"/>
      <c r="K178" s="44"/>
    </row>
    <row r="179" spans="1:11" ht="45">
      <c r="A179" s="60" t="s">
        <v>155</v>
      </c>
      <c r="B179" s="64" t="s">
        <v>46</v>
      </c>
      <c r="C179" s="61" t="s">
        <v>82</v>
      </c>
      <c r="D179" s="61" t="s">
        <v>55</v>
      </c>
      <c r="E179" s="61" t="s">
        <v>188</v>
      </c>
      <c r="F179" s="61" t="s">
        <v>128</v>
      </c>
      <c r="G179" s="112">
        <f>G180</f>
        <v>4383836.94</v>
      </c>
      <c r="H179" s="62"/>
      <c r="I179" s="62"/>
      <c r="J179" s="44"/>
      <c r="K179" s="44"/>
    </row>
    <row r="180" spans="1:11" ht="46.5" customHeight="1">
      <c r="A180" s="60" t="s">
        <v>111</v>
      </c>
      <c r="B180" s="64" t="s">
        <v>46</v>
      </c>
      <c r="C180" s="61" t="s">
        <v>82</v>
      </c>
      <c r="D180" s="61" t="s">
        <v>55</v>
      </c>
      <c r="E180" s="61" t="s">
        <v>188</v>
      </c>
      <c r="F180" s="61" t="s">
        <v>112</v>
      </c>
      <c r="G180" s="112">
        <v>4383836.94</v>
      </c>
      <c r="H180" s="62"/>
      <c r="I180" s="62"/>
      <c r="J180" s="46"/>
      <c r="K180" s="46"/>
    </row>
    <row r="181" spans="1:12" ht="29.25" customHeight="1">
      <c r="A181" s="65" t="s">
        <v>13</v>
      </c>
      <c r="B181" s="69" t="s">
        <v>46</v>
      </c>
      <c r="C181" s="67" t="s">
        <v>82</v>
      </c>
      <c r="D181" s="67" t="s">
        <v>55</v>
      </c>
      <c r="E181" s="67" t="s">
        <v>189</v>
      </c>
      <c r="F181" s="67" t="s">
        <v>57</v>
      </c>
      <c r="G181" s="110">
        <f>G187+G190+G182</f>
        <v>7743158.6</v>
      </c>
      <c r="H181" s="68"/>
      <c r="I181" s="68"/>
      <c r="J181" s="44"/>
      <c r="K181" s="44"/>
      <c r="L181" s="8"/>
    </row>
    <row r="182" spans="1:12" ht="27.75" customHeight="1">
      <c r="A182" s="60" t="s">
        <v>432</v>
      </c>
      <c r="B182" s="64" t="s">
        <v>46</v>
      </c>
      <c r="C182" s="61" t="s">
        <v>82</v>
      </c>
      <c r="D182" s="61" t="s">
        <v>55</v>
      </c>
      <c r="E182" s="61" t="s">
        <v>348</v>
      </c>
      <c r="F182" s="61" t="s">
        <v>57</v>
      </c>
      <c r="G182" s="112">
        <f>G183</f>
        <v>109150</v>
      </c>
      <c r="H182" s="68"/>
      <c r="I182" s="68"/>
      <c r="J182" s="44"/>
      <c r="K182" s="44"/>
      <c r="L182" s="8"/>
    </row>
    <row r="183" spans="1:12" ht="29.25" customHeight="1">
      <c r="A183" s="60" t="s">
        <v>431</v>
      </c>
      <c r="B183" s="64" t="s">
        <v>46</v>
      </c>
      <c r="C183" s="61" t="s">
        <v>82</v>
      </c>
      <c r="D183" s="61" t="s">
        <v>55</v>
      </c>
      <c r="E183" s="61" t="s">
        <v>435</v>
      </c>
      <c r="F183" s="61" t="s">
        <v>57</v>
      </c>
      <c r="G183" s="112">
        <f>G184</f>
        <v>109150</v>
      </c>
      <c r="H183" s="68"/>
      <c r="I183" s="68"/>
      <c r="J183" s="44"/>
      <c r="K183" s="44"/>
      <c r="L183" s="8"/>
    </row>
    <row r="184" spans="1:12" ht="49.5" customHeight="1">
      <c r="A184" s="60" t="s">
        <v>155</v>
      </c>
      <c r="B184" s="64" t="s">
        <v>46</v>
      </c>
      <c r="C184" s="61" t="s">
        <v>82</v>
      </c>
      <c r="D184" s="61" t="s">
        <v>55</v>
      </c>
      <c r="E184" s="61" t="s">
        <v>435</v>
      </c>
      <c r="F184" s="61" t="s">
        <v>128</v>
      </c>
      <c r="G184" s="112">
        <f>G185</f>
        <v>109150</v>
      </c>
      <c r="H184" s="68"/>
      <c r="I184" s="68"/>
      <c r="J184" s="44"/>
      <c r="K184" s="44"/>
      <c r="L184" s="8"/>
    </row>
    <row r="185" spans="1:12" ht="29.25" customHeight="1">
      <c r="A185" s="60" t="s">
        <v>111</v>
      </c>
      <c r="B185" s="64" t="s">
        <v>46</v>
      </c>
      <c r="C185" s="61" t="s">
        <v>82</v>
      </c>
      <c r="D185" s="61" t="s">
        <v>55</v>
      </c>
      <c r="E185" s="61" t="s">
        <v>435</v>
      </c>
      <c r="F185" s="61" t="s">
        <v>112</v>
      </c>
      <c r="G185" s="112">
        <v>109150</v>
      </c>
      <c r="H185" s="68"/>
      <c r="I185" s="68"/>
      <c r="J185" s="44"/>
      <c r="K185" s="44"/>
      <c r="L185" s="8"/>
    </row>
    <row r="186" spans="1:12" ht="46.5" customHeight="1">
      <c r="A186" s="60" t="s">
        <v>347</v>
      </c>
      <c r="B186" s="64" t="s">
        <v>46</v>
      </c>
      <c r="C186" s="61" t="s">
        <v>82</v>
      </c>
      <c r="D186" s="61" t="s">
        <v>55</v>
      </c>
      <c r="E186" s="61" t="s">
        <v>348</v>
      </c>
      <c r="F186" s="61" t="s">
        <v>57</v>
      </c>
      <c r="G186" s="112">
        <f>G187</f>
        <v>722813.19</v>
      </c>
      <c r="H186" s="62"/>
      <c r="I186" s="62"/>
      <c r="J186" s="44"/>
      <c r="K186" s="44"/>
      <c r="L186" s="8"/>
    </row>
    <row r="187" spans="1:11" ht="30">
      <c r="A187" s="60" t="s">
        <v>117</v>
      </c>
      <c r="B187" s="64" t="s">
        <v>46</v>
      </c>
      <c r="C187" s="61" t="s">
        <v>82</v>
      </c>
      <c r="D187" s="61" t="s">
        <v>55</v>
      </c>
      <c r="E187" s="61" t="s">
        <v>240</v>
      </c>
      <c r="F187" s="61" t="s">
        <v>57</v>
      </c>
      <c r="G187" s="112">
        <f>G189</f>
        <v>722813.19</v>
      </c>
      <c r="H187" s="62"/>
      <c r="I187" s="62"/>
      <c r="J187" s="44"/>
      <c r="K187" s="44"/>
    </row>
    <row r="188" spans="1:11" ht="45">
      <c r="A188" s="60" t="s">
        <v>155</v>
      </c>
      <c r="B188" s="64" t="s">
        <v>46</v>
      </c>
      <c r="C188" s="61" t="s">
        <v>82</v>
      </c>
      <c r="D188" s="61" t="s">
        <v>55</v>
      </c>
      <c r="E188" s="61" t="s">
        <v>240</v>
      </c>
      <c r="F188" s="61" t="s">
        <v>128</v>
      </c>
      <c r="G188" s="112">
        <f>G189</f>
        <v>722813.19</v>
      </c>
      <c r="H188" s="62"/>
      <c r="I188" s="62"/>
      <c r="J188" s="44"/>
      <c r="K188" s="44"/>
    </row>
    <row r="189" spans="1:11" ht="44.25" customHeight="1">
      <c r="A189" s="60" t="s">
        <v>111</v>
      </c>
      <c r="B189" s="64" t="s">
        <v>46</v>
      </c>
      <c r="C189" s="61" t="s">
        <v>82</v>
      </c>
      <c r="D189" s="61" t="s">
        <v>55</v>
      </c>
      <c r="E189" s="61" t="s">
        <v>240</v>
      </c>
      <c r="F189" s="61" t="s">
        <v>112</v>
      </c>
      <c r="G189" s="112">
        <v>722813.19</v>
      </c>
      <c r="H189" s="62"/>
      <c r="I189" s="62"/>
      <c r="J189" s="46"/>
      <c r="K189" s="46"/>
    </row>
    <row r="190" spans="1:11" ht="30">
      <c r="A190" s="60" t="s">
        <v>274</v>
      </c>
      <c r="B190" s="64" t="s">
        <v>46</v>
      </c>
      <c r="C190" s="61" t="s">
        <v>82</v>
      </c>
      <c r="D190" s="61" t="s">
        <v>55</v>
      </c>
      <c r="E190" s="61" t="s">
        <v>190</v>
      </c>
      <c r="F190" s="61" t="s">
        <v>57</v>
      </c>
      <c r="G190" s="112">
        <f>G193+G197+G194</f>
        <v>6911195.41</v>
      </c>
      <c r="H190" s="62"/>
      <c r="I190" s="62"/>
      <c r="J190" s="44"/>
      <c r="K190" s="44"/>
    </row>
    <row r="191" spans="1:11" ht="30">
      <c r="A191" s="60" t="s">
        <v>117</v>
      </c>
      <c r="B191" s="64" t="s">
        <v>46</v>
      </c>
      <c r="C191" s="61" t="s">
        <v>82</v>
      </c>
      <c r="D191" s="61" t="s">
        <v>55</v>
      </c>
      <c r="E191" s="61" t="s">
        <v>241</v>
      </c>
      <c r="F191" s="61" t="s">
        <v>57</v>
      </c>
      <c r="G191" s="112">
        <f>SUM(G197+G193+G194)</f>
        <v>6911195.41</v>
      </c>
      <c r="H191" s="62"/>
      <c r="I191" s="62"/>
      <c r="J191" s="44"/>
      <c r="K191" s="44"/>
    </row>
    <row r="192" spans="1:11" ht="45">
      <c r="A192" s="60" t="s">
        <v>155</v>
      </c>
      <c r="B192" s="64" t="s">
        <v>46</v>
      </c>
      <c r="C192" s="61" t="s">
        <v>82</v>
      </c>
      <c r="D192" s="61" t="s">
        <v>55</v>
      </c>
      <c r="E192" s="61" t="s">
        <v>241</v>
      </c>
      <c r="F192" s="61" t="s">
        <v>128</v>
      </c>
      <c r="G192" s="112">
        <f>G193</f>
        <v>2791499.19</v>
      </c>
      <c r="H192" s="62"/>
      <c r="I192" s="62"/>
      <c r="J192" s="44"/>
      <c r="K192" s="44"/>
    </row>
    <row r="193" spans="1:11" ht="47.25" customHeight="1">
      <c r="A193" s="60" t="s">
        <v>111</v>
      </c>
      <c r="B193" s="64" t="s">
        <v>46</v>
      </c>
      <c r="C193" s="61" t="s">
        <v>82</v>
      </c>
      <c r="D193" s="61" t="s">
        <v>55</v>
      </c>
      <c r="E193" s="61" t="s">
        <v>241</v>
      </c>
      <c r="F193" s="61" t="s">
        <v>112</v>
      </c>
      <c r="G193" s="112">
        <v>2791499.19</v>
      </c>
      <c r="H193" s="62"/>
      <c r="I193" s="62"/>
      <c r="J193" s="46"/>
      <c r="K193" s="46"/>
    </row>
    <row r="194" spans="1:11" ht="47.25" customHeight="1">
      <c r="A194" s="60" t="s">
        <v>309</v>
      </c>
      <c r="B194" s="64" t="s">
        <v>46</v>
      </c>
      <c r="C194" s="61" t="s">
        <v>82</v>
      </c>
      <c r="D194" s="61" t="s">
        <v>55</v>
      </c>
      <c r="E194" s="61" t="s">
        <v>241</v>
      </c>
      <c r="F194" s="61" t="s">
        <v>132</v>
      </c>
      <c r="G194" s="112">
        <f>G195</f>
        <v>132730.52</v>
      </c>
      <c r="H194" s="62"/>
      <c r="I194" s="62"/>
      <c r="J194" s="46"/>
      <c r="K194" s="46"/>
    </row>
    <row r="195" spans="1:11" ht="24.75" customHeight="1">
      <c r="A195" s="60" t="s">
        <v>81</v>
      </c>
      <c r="B195" s="64" t="s">
        <v>46</v>
      </c>
      <c r="C195" s="61" t="s">
        <v>82</v>
      </c>
      <c r="D195" s="61" t="s">
        <v>55</v>
      </c>
      <c r="E195" s="61" t="s">
        <v>241</v>
      </c>
      <c r="F195" s="61" t="s">
        <v>126</v>
      </c>
      <c r="G195" s="112">
        <v>132730.52</v>
      </c>
      <c r="H195" s="62"/>
      <c r="I195" s="62"/>
      <c r="J195" s="46"/>
      <c r="K195" s="46"/>
    </row>
    <row r="196" spans="1:11" ht="47.25" customHeight="1" hidden="1">
      <c r="A196" s="60"/>
      <c r="B196" s="144"/>
      <c r="C196" s="145"/>
      <c r="D196" s="145"/>
      <c r="E196" s="145"/>
      <c r="F196" s="145"/>
      <c r="G196" s="146"/>
      <c r="H196" s="62"/>
      <c r="I196" s="62"/>
      <c r="J196" s="46"/>
      <c r="K196" s="46"/>
    </row>
    <row r="197" spans="1:11" s="9" customFormat="1" ht="15">
      <c r="A197" s="60" t="s">
        <v>129</v>
      </c>
      <c r="B197" s="64" t="s">
        <v>46</v>
      </c>
      <c r="C197" s="61" t="s">
        <v>82</v>
      </c>
      <c r="D197" s="61" t="s">
        <v>55</v>
      </c>
      <c r="E197" s="61" t="s">
        <v>241</v>
      </c>
      <c r="F197" s="61" t="s">
        <v>130</v>
      </c>
      <c r="G197" s="112">
        <f>G199+G198</f>
        <v>3986965.7</v>
      </c>
      <c r="H197" s="62"/>
      <c r="I197" s="62"/>
      <c r="J197" s="44"/>
      <c r="K197" s="44"/>
    </row>
    <row r="198" spans="1:11" s="9" customFormat="1" ht="15">
      <c r="A198" s="60" t="s">
        <v>294</v>
      </c>
      <c r="B198" s="64" t="s">
        <v>46</v>
      </c>
      <c r="C198" s="61" t="s">
        <v>82</v>
      </c>
      <c r="D198" s="61" t="s">
        <v>55</v>
      </c>
      <c r="E198" s="61" t="s">
        <v>241</v>
      </c>
      <c r="F198" s="61" t="s">
        <v>286</v>
      </c>
      <c r="G198" s="112">
        <v>3672609.87</v>
      </c>
      <c r="H198" s="62"/>
      <c r="I198" s="62"/>
      <c r="J198" s="46"/>
      <c r="K198" s="46"/>
    </row>
    <row r="199" spans="1:11" s="9" customFormat="1" ht="30" customHeight="1">
      <c r="A199" s="60" t="s">
        <v>139</v>
      </c>
      <c r="B199" s="64" t="s">
        <v>46</v>
      </c>
      <c r="C199" s="61" t="s">
        <v>82</v>
      </c>
      <c r="D199" s="61" t="s">
        <v>55</v>
      </c>
      <c r="E199" s="61" t="s">
        <v>241</v>
      </c>
      <c r="F199" s="61" t="s">
        <v>140</v>
      </c>
      <c r="G199" s="112">
        <v>314355.83</v>
      </c>
      <c r="H199" s="62"/>
      <c r="I199" s="62"/>
      <c r="J199" s="46"/>
      <c r="K199" s="46"/>
    </row>
    <row r="200" spans="1:11" s="9" customFormat="1" ht="30" customHeight="1">
      <c r="A200" s="93" t="s">
        <v>354</v>
      </c>
      <c r="B200" s="69" t="s">
        <v>46</v>
      </c>
      <c r="C200" s="67" t="s">
        <v>82</v>
      </c>
      <c r="D200" s="67" t="s">
        <v>55</v>
      </c>
      <c r="E200" s="67" t="s">
        <v>355</v>
      </c>
      <c r="F200" s="67" t="s">
        <v>57</v>
      </c>
      <c r="G200" s="117">
        <f>G201</f>
        <v>19293500</v>
      </c>
      <c r="H200" s="96"/>
      <c r="I200" s="96"/>
      <c r="J200" s="46"/>
      <c r="K200" s="46"/>
    </row>
    <row r="201" spans="1:11" s="9" customFormat="1" ht="64.5" customHeight="1">
      <c r="A201" s="94" t="s">
        <v>356</v>
      </c>
      <c r="B201" s="64" t="s">
        <v>46</v>
      </c>
      <c r="C201" s="61" t="s">
        <v>82</v>
      </c>
      <c r="D201" s="61" t="s">
        <v>55</v>
      </c>
      <c r="E201" s="61" t="s">
        <v>357</v>
      </c>
      <c r="F201" s="61" t="s">
        <v>57</v>
      </c>
      <c r="G201" s="118">
        <f>G202+G204</f>
        <v>19293500</v>
      </c>
      <c r="H201" s="97"/>
      <c r="I201" s="97"/>
      <c r="J201" s="46"/>
      <c r="K201" s="46"/>
    </row>
    <row r="202" spans="1:11" s="9" customFormat="1" ht="159.75" customHeight="1">
      <c r="A202" s="95" t="s">
        <v>358</v>
      </c>
      <c r="B202" s="64" t="s">
        <v>46</v>
      </c>
      <c r="C202" s="61" t="s">
        <v>82</v>
      </c>
      <c r="D202" s="61" t="s">
        <v>55</v>
      </c>
      <c r="E202" s="61" t="s">
        <v>359</v>
      </c>
      <c r="F202" s="61" t="s">
        <v>57</v>
      </c>
      <c r="G202" s="118">
        <f>SUM(G203)</f>
        <v>18907630</v>
      </c>
      <c r="H202" s="97"/>
      <c r="I202" s="97"/>
      <c r="J202" s="46"/>
      <c r="K202" s="46"/>
    </row>
    <row r="203" spans="1:11" s="9" customFormat="1" ht="30" customHeight="1">
      <c r="A203" s="95" t="s">
        <v>139</v>
      </c>
      <c r="B203" s="64" t="s">
        <v>46</v>
      </c>
      <c r="C203" s="61" t="s">
        <v>82</v>
      </c>
      <c r="D203" s="61" t="s">
        <v>55</v>
      </c>
      <c r="E203" s="61" t="s">
        <v>359</v>
      </c>
      <c r="F203" s="61" t="s">
        <v>140</v>
      </c>
      <c r="G203" s="118">
        <v>18907630</v>
      </c>
      <c r="H203" s="97"/>
      <c r="I203" s="97"/>
      <c r="J203" s="46"/>
      <c r="K203" s="46"/>
    </row>
    <row r="204" spans="1:11" s="9" customFormat="1" ht="126.75" customHeight="1">
      <c r="A204" s="95" t="s">
        <v>385</v>
      </c>
      <c r="B204" s="64" t="s">
        <v>46</v>
      </c>
      <c r="C204" s="61" t="s">
        <v>82</v>
      </c>
      <c r="D204" s="61" t="s">
        <v>55</v>
      </c>
      <c r="E204" s="61" t="s">
        <v>360</v>
      </c>
      <c r="F204" s="61" t="s">
        <v>57</v>
      </c>
      <c r="G204" s="118">
        <f>G205</f>
        <v>385870</v>
      </c>
      <c r="H204" s="97"/>
      <c r="I204" s="97"/>
      <c r="J204" s="46"/>
      <c r="K204" s="46"/>
    </row>
    <row r="205" spans="1:11" s="9" customFormat="1" ht="30" customHeight="1">
      <c r="A205" s="122" t="s">
        <v>139</v>
      </c>
      <c r="B205" s="123" t="s">
        <v>46</v>
      </c>
      <c r="C205" s="124" t="s">
        <v>82</v>
      </c>
      <c r="D205" s="124" t="s">
        <v>55</v>
      </c>
      <c r="E205" s="124" t="s">
        <v>360</v>
      </c>
      <c r="F205" s="124" t="s">
        <v>140</v>
      </c>
      <c r="G205" s="125">
        <v>385870</v>
      </c>
      <c r="H205" s="126"/>
      <c r="I205" s="126"/>
      <c r="J205" s="46"/>
      <c r="K205" s="46"/>
    </row>
    <row r="206" spans="1:256" s="136" customFormat="1" ht="30" customHeight="1">
      <c r="A206" s="56" t="s">
        <v>72</v>
      </c>
      <c r="B206" s="63" t="s">
        <v>46</v>
      </c>
      <c r="C206" s="58" t="s">
        <v>82</v>
      </c>
      <c r="D206" s="58" t="s">
        <v>55</v>
      </c>
      <c r="E206" s="58" t="s">
        <v>396</v>
      </c>
      <c r="F206" s="58" t="s">
        <v>57</v>
      </c>
      <c r="G206" s="111">
        <f>G207</f>
        <v>190000</v>
      </c>
      <c r="H206" s="132"/>
      <c r="I206" s="133"/>
      <c r="J206" s="134"/>
      <c r="K206" s="134"/>
      <c r="L206" s="134"/>
      <c r="M206" s="134"/>
      <c r="N206" s="135"/>
      <c r="O206" s="132"/>
      <c r="P206" s="133"/>
      <c r="Q206" s="134"/>
      <c r="R206" s="134"/>
      <c r="S206" s="134"/>
      <c r="T206" s="134"/>
      <c r="U206" s="135"/>
      <c r="V206" s="132"/>
      <c r="W206" s="133"/>
      <c r="X206" s="134"/>
      <c r="Y206" s="134"/>
      <c r="Z206" s="134"/>
      <c r="AA206" s="134"/>
      <c r="AB206" s="135"/>
      <c r="AC206" s="132"/>
      <c r="AD206" s="133"/>
      <c r="AE206" s="134"/>
      <c r="AF206" s="134"/>
      <c r="AG206" s="134"/>
      <c r="AH206" s="134"/>
      <c r="AI206" s="135"/>
      <c r="AJ206" s="132"/>
      <c r="AK206" s="133"/>
      <c r="AL206" s="134"/>
      <c r="AM206" s="134"/>
      <c r="AN206" s="134"/>
      <c r="AO206" s="134"/>
      <c r="AP206" s="135"/>
      <c r="AQ206" s="132"/>
      <c r="AR206" s="133"/>
      <c r="AS206" s="134"/>
      <c r="AT206" s="134"/>
      <c r="AU206" s="134"/>
      <c r="AV206" s="134"/>
      <c r="AW206" s="135"/>
      <c r="AX206" s="132"/>
      <c r="AY206" s="133"/>
      <c r="AZ206" s="134"/>
      <c r="BA206" s="134"/>
      <c r="BB206" s="134"/>
      <c r="BC206" s="134"/>
      <c r="BD206" s="135"/>
      <c r="BE206" s="132"/>
      <c r="BF206" s="133"/>
      <c r="BG206" s="134"/>
      <c r="BH206" s="134"/>
      <c r="BI206" s="134"/>
      <c r="BJ206" s="134"/>
      <c r="BK206" s="135"/>
      <c r="BL206" s="132"/>
      <c r="BM206" s="133"/>
      <c r="BN206" s="134"/>
      <c r="BO206" s="134"/>
      <c r="BP206" s="134"/>
      <c r="BQ206" s="134"/>
      <c r="BR206" s="135"/>
      <c r="BS206" s="132"/>
      <c r="BT206" s="133"/>
      <c r="BU206" s="134"/>
      <c r="BV206" s="134"/>
      <c r="BW206" s="134"/>
      <c r="BX206" s="134"/>
      <c r="BY206" s="135"/>
      <c r="BZ206" s="132"/>
      <c r="CA206" s="133"/>
      <c r="CB206" s="134"/>
      <c r="CC206" s="134"/>
      <c r="CD206" s="134"/>
      <c r="CE206" s="134"/>
      <c r="CF206" s="135"/>
      <c r="CG206" s="132"/>
      <c r="CH206" s="133"/>
      <c r="CI206" s="134"/>
      <c r="CJ206" s="134"/>
      <c r="CK206" s="134"/>
      <c r="CL206" s="134"/>
      <c r="CM206" s="135"/>
      <c r="CN206" s="132"/>
      <c r="CO206" s="133"/>
      <c r="CP206" s="134"/>
      <c r="CQ206" s="134"/>
      <c r="CR206" s="134"/>
      <c r="CS206" s="134"/>
      <c r="CT206" s="135"/>
      <c r="CU206" s="132"/>
      <c r="CV206" s="133"/>
      <c r="CW206" s="134"/>
      <c r="CX206" s="134"/>
      <c r="CY206" s="134"/>
      <c r="CZ206" s="134"/>
      <c r="DA206" s="135"/>
      <c r="DB206" s="132"/>
      <c r="DC206" s="133"/>
      <c r="DD206" s="134"/>
      <c r="DE206" s="134"/>
      <c r="DF206" s="134"/>
      <c r="DG206" s="134"/>
      <c r="DH206" s="135"/>
      <c r="DI206" s="132"/>
      <c r="DJ206" s="133"/>
      <c r="DK206" s="134"/>
      <c r="DL206" s="134"/>
      <c r="DM206" s="134"/>
      <c r="DN206" s="134"/>
      <c r="DO206" s="135"/>
      <c r="DP206" s="132"/>
      <c r="DQ206" s="133"/>
      <c r="DR206" s="134"/>
      <c r="DS206" s="134"/>
      <c r="DT206" s="134"/>
      <c r="DU206" s="134"/>
      <c r="DV206" s="135"/>
      <c r="DW206" s="132"/>
      <c r="DX206" s="133"/>
      <c r="DY206" s="134"/>
      <c r="DZ206" s="134"/>
      <c r="EA206" s="134"/>
      <c r="EB206" s="134"/>
      <c r="EC206" s="135"/>
      <c r="ED206" s="132"/>
      <c r="EE206" s="133"/>
      <c r="EF206" s="134"/>
      <c r="EG206" s="134"/>
      <c r="EH206" s="134"/>
      <c r="EI206" s="134"/>
      <c r="EJ206" s="135"/>
      <c r="EK206" s="132"/>
      <c r="EL206" s="133"/>
      <c r="EM206" s="134"/>
      <c r="EN206" s="134"/>
      <c r="EO206" s="134"/>
      <c r="EP206" s="134"/>
      <c r="EQ206" s="135"/>
      <c r="ER206" s="132"/>
      <c r="ES206" s="133"/>
      <c r="ET206" s="134"/>
      <c r="EU206" s="134"/>
      <c r="EV206" s="134"/>
      <c r="EW206" s="134"/>
      <c r="EX206" s="135"/>
      <c r="EY206" s="132"/>
      <c r="EZ206" s="133"/>
      <c r="FA206" s="134"/>
      <c r="FB206" s="134"/>
      <c r="FC206" s="134"/>
      <c r="FD206" s="134"/>
      <c r="FE206" s="135"/>
      <c r="FF206" s="132"/>
      <c r="FG206" s="133"/>
      <c r="FH206" s="134"/>
      <c r="FI206" s="134"/>
      <c r="FJ206" s="134"/>
      <c r="FK206" s="134"/>
      <c r="FL206" s="135"/>
      <c r="FM206" s="132"/>
      <c r="FN206" s="133"/>
      <c r="FO206" s="134"/>
      <c r="FP206" s="134"/>
      <c r="FQ206" s="134"/>
      <c r="FR206" s="134"/>
      <c r="FS206" s="135"/>
      <c r="FT206" s="132"/>
      <c r="FU206" s="133"/>
      <c r="FV206" s="134"/>
      <c r="FW206" s="134"/>
      <c r="FX206" s="134"/>
      <c r="FY206" s="134"/>
      <c r="FZ206" s="135"/>
      <c r="GA206" s="132"/>
      <c r="GB206" s="133"/>
      <c r="GC206" s="134"/>
      <c r="GD206" s="134"/>
      <c r="GE206" s="134"/>
      <c r="GF206" s="134"/>
      <c r="GG206" s="135"/>
      <c r="GH206" s="132"/>
      <c r="GI206" s="133"/>
      <c r="GJ206" s="134"/>
      <c r="GK206" s="134"/>
      <c r="GL206" s="134"/>
      <c r="GM206" s="134"/>
      <c r="GN206" s="135"/>
      <c r="GO206" s="132"/>
      <c r="GP206" s="133"/>
      <c r="GQ206" s="134"/>
      <c r="GR206" s="134"/>
      <c r="GS206" s="134"/>
      <c r="GT206" s="134"/>
      <c r="GU206" s="135"/>
      <c r="GV206" s="132"/>
      <c r="GW206" s="133"/>
      <c r="GX206" s="134"/>
      <c r="GY206" s="134"/>
      <c r="GZ206" s="134"/>
      <c r="HA206" s="134"/>
      <c r="HB206" s="135"/>
      <c r="HC206" s="132"/>
      <c r="HD206" s="133"/>
      <c r="HE206" s="134"/>
      <c r="HF206" s="134"/>
      <c r="HG206" s="134"/>
      <c r="HH206" s="134"/>
      <c r="HI206" s="135"/>
      <c r="HJ206" s="132"/>
      <c r="HK206" s="133"/>
      <c r="HL206" s="134"/>
      <c r="HM206" s="134"/>
      <c r="HN206" s="134"/>
      <c r="HO206" s="134"/>
      <c r="HP206" s="135"/>
      <c r="HQ206" s="132"/>
      <c r="HR206" s="133"/>
      <c r="HS206" s="134"/>
      <c r="HT206" s="134"/>
      <c r="HU206" s="134"/>
      <c r="HV206" s="134"/>
      <c r="HW206" s="135"/>
      <c r="HX206" s="132"/>
      <c r="HY206" s="133"/>
      <c r="HZ206" s="134"/>
      <c r="IA206" s="134"/>
      <c r="IB206" s="134"/>
      <c r="IC206" s="134"/>
      <c r="ID206" s="135"/>
      <c r="IE206" s="132"/>
      <c r="IF206" s="133"/>
      <c r="IG206" s="134"/>
      <c r="IH206" s="134"/>
      <c r="II206" s="134"/>
      <c r="IJ206" s="134"/>
      <c r="IK206" s="135"/>
      <c r="IL206" s="132"/>
      <c r="IM206" s="133"/>
      <c r="IN206" s="134"/>
      <c r="IO206" s="134"/>
      <c r="IP206" s="134"/>
      <c r="IQ206" s="134"/>
      <c r="IR206" s="135"/>
      <c r="IS206" s="132"/>
      <c r="IT206" s="133"/>
      <c r="IU206" s="134"/>
      <c r="IV206" s="134"/>
    </row>
    <row r="207" spans="1:11" s="9" customFormat="1" ht="30" customHeight="1">
      <c r="A207" s="127" t="s">
        <v>394</v>
      </c>
      <c r="B207" s="128" t="s">
        <v>46</v>
      </c>
      <c r="C207" s="129" t="s">
        <v>82</v>
      </c>
      <c r="D207" s="129" t="s">
        <v>55</v>
      </c>
      <c r="E207" s="129" t="s">
        <v>395</v>
      </c>
      <c r="F207" s="129" t="s">
        <v>57</v>
      </c>
      <c r="G207" s="130">
        <f>G208</f>
        <v>190000</v>
      </c>
      <c r="H207" s="131"/>
      <c r="I207" s="131"/>
      <c r="J207" s="46"/>
      <c r="K207" s="46"/>
    </row>
    <row r="208" spans="1:11" s="9" customFormat="1" ht="52.5" customHeight="1">
      <c r="A208" s="95" t="s">
        <v>155</v>
      </c>
      <c r="B208" s="64" t="s">
        <v>46</v>
      </c>
      <c r="C208" s="61" t="s">
        <v>82</v>
      </c>
      <c r="D208" s="61" t="s">
        <v>55</v>
      </c>
      <c r="E208" s="61" t="s">
        <v>395</v>
      </c>
      <c r="F208" s="61" t="s">
        <v>128</v>
      </c>
      <c r="G208" s="118">
        <f>G209</f>
        <v>190000</v>
      </c>
      <c r="H208" s="97"/>
      <c r="I208" s="97"/>
      <c r="J208" s="46"/>
      <c r="K208" s="46"/>
    </row>
    <row r="209" spans="1:11" s="9" customFormat="1" ht="67.5" customHeight="1">
      <c r="A209" s="95" t="s">
        <v>111</v>
      </c>
      <c r="B209" s="64" t="s">
        <v>46</v>
      </c>
      <c r="C209" s="61" t="s">
        <v>82</v>
      </c>
      <c r="D209" s="61" t="s">
        <v>55</v>
      </c>
      <c r="E209" s="61" t="s">
        <v>395</v>
      </c>
      <c r="F209" s="61" t="s">
        <v>112</v>
      </c>
      <c r="G209" s="118">
        <v>190000</v>
      </c>
      <c r="H209" s="97"/>
      <c r="I209" s="97"/>
      <c r="J209" s="46"/>
      <c r="K209" s="46"/>
    </row>
    <row r="210" spans="1:12" ht="14.25">
      <c r="A210" s="56" t="s">
        <v>88</v>
      </c>
      <c r="B210" s="63" t="s">
        <v>46</v>
      </c>
      <c r="C210" s="58" t="s">
        <v>82</v>
      </c>
      <c r="D210" s="58" t="s">
        <v>59</v>
      </c>
      <c r="E210" s="58" t="s">
        <v>147</v>
      </c>
      <c r="F210" s="58" t="s">
        <v>57</v>
      </c>
      <c r="G210" s="111">
        <f>G211</f>
        <v>6701357.93</v>
      </c>
      <c r="H210" s="59"/>
      <c r="I210" s="59"/>
      <c r="J210" s="51"/>
      <c r="K210" s="43"/>
      <c r="L210" s="90"/>
    </row>
    <row r="211" spans="1:11" ht="57">
      <c r="A211" s="56" t="s">
        <v>374</v>
      </c>
      <c r="B211" s="63" t="s">
        <v>46</v>
      </c>
      <c r="C211" s="58" t="s">
        <v>82</v>
      </c>
      <c r="D211" s="58" t="s">
        <v>59</v>
      </c>
      <c r="E211" s="58" t="s">
        <v>191</v>
      </c>
      <c r="F211" s="58" t="s">
        <v>57</v>
      </c>
      <c r="G211" s="111">
        <f>G212+G217</f>
        <v>6701357.93</v>
      </c>
      <c r="H211" s="59"/>
      <c r="I211" s="59"/>
      <c r="J211" s="44"/>
      <c r="K211" s="44"/>
    </row>
    <row r="212" spans="1:11" ht="30" hidden="1">
      <c r="A212" s="60" t="s">
        <v>14</v>
      </c>
      <c r="B212" s="64" t="s">
        <v>46</v>
      </c>
      <c r="C212" s="61" t="s">
        <v>82</v>
      </c>
      <c r="D212" s="61" t="s">
        <v>59</v>
      </c>
      <c r="E212" s="61" t="s">
        <v>193</v>
      </c>
      <c r="F212" s="61" t="s">
        <v>57</v>
      </c>
      <c r="G212" s="112">
        <f>G214</f>
        <v>0</v>
      </c>
      <c r="H212" s="62"/>
      <c r="I212" s="62"/>
      <c r="J212" s="44"/>
      <c r="K212" s="44"/>
    </row>
    <row r="213" spans="1:11" ht="15" hidden="1">
      <c r="A213" s="60" t="s">
        <v>194</v>
      </c>
      <c r="B213" s="64" t="s">
        <v>46</v>
      </c>
      <c r="C213" s="61" t="s">
        <v>82</v>
      </c>
      <c r="D213" s="61" t="s">
        <v>59</v>
      </c>
      <c r="E213" s="61" t="s">
        <v>192</v>
      </c>
      <c r="F213" s="61" t="s">
        <v>57</v>
      </c>
      <c r="G213" s="112">
        <f>G214</f>
        <v>0</v>
      </c>
      <c r="H213" s="62"/>
      <c r="I213" s="62"/>
      <c r="J213" s="44"/>
      <c r="K213" s="44"/>
    </row>
    <row r="214" spans="1:11" ht="15" hidden="1">
      <c r="A214" s="60" t="s">
        <v>15</v>
      </c>
      <c r="B214" s="64" t="s">
        <v>46</v>
      </c>
      <c r="C214" s="61" t="s">
        <v>82</v>
      </c>
      <c r="D214" s="61" t="s">
        <v>59</v>
      </c>
      <c r="E214" s="61" t="s">
        <v>195</v>
      </c>
      <c r="F214" s="61" t="s">
        <v>57</v>
      </c>
      <c r="G214" s="112">
        <f>G216</f>
        <v>0</v>
      </c>
      <c r="H214" s="62"/>
      <c r="I214" s="62"/>
      <c r="J214" s="44"/>
      <c r="K214" s="44"/>
    </row>
    <row r="215" spans="1:11" ht="45" hidden="1">
      <c r="A215" s="60" t="s">
        <v>309</v>
      </c>
      <c r="B215" s="64" t="s">
        <v>46</v>
      </c>
      <c r="C215" s="61" t="s">
        <v>82</v>
      </c>
      <c r="D215" s="61" t="s">
        <v>59</v>
      </c>
      <c r="E215" s="61" t="s">
        <v>195</v>
      </c>
      <c r="F215" s="61" t="s">
        <v>132</v>
      </c>
      <c r="G215" s="112">
        <f>G216</f>
        <v>0</v>
      </c>
      <c r="H215" s="62"/>
      <c r="I215" s="62"/>
      <c r="J215" s="44"/>
      <c r="K215" s="44"/>
    </row>
    <row r="216" spans="1:11" ht="15" hidden="1">
      <c r="A216" s="60" t="s">
        <v>81</v>
      </c>
      <c r="B216" s="64" t="s">
        <v>46</v>
      </c>
      <c r="C216" s="61" t="s">
        <v>82</v>
      </c>
      <c r="D216" s="61" t="s">
        <v>59</v>
      </c>
      <c r="E216" s="61" t="s">
        <v>195</v>
      </c>
      <c r="F216" s="61" t="s">
        <v>126</v>
      </c>
      <c r="G216" s="112"/>
      <c r="H216" s="62"/>
      <c r="I216" s="62"/>
      <c r="J216" s="46"/>
      <c r="K216" s="46"/>
    </row>
    <row r="217" spans="1:11" ht="42.75">
      <c r="A217" s="65" t="s">
        <v>16</v>
      </c>
      <c r="B217" s="69" t="s">
        <v>46</v>
      </c>
      <c r="C217" s="67" t="s">
        <v>82</v>
      </c>
      <c r="D217" s="67" t="s">
        <v>59</v>
      </c>
      <c r="E217" s="67" t="s">
        <v>196</v>
      </c>
      <c r="F217" s="67" t="s">
        <v>57</v>
      </c>
      <c r="G217" s="110">
        <f>G218</f>
        <v>6701357.93</v>
      </c>
      <c r="H217" s="68"/>
      <c r="I217" s="68"/>
      <c r="J217" s="44"/>
      <c r="K217" s="44"/>
    </row>
    <row r="218" spans="1:11" ht="30">
      <c r="A218" s="60" t="s">
        <v>242</v>
      </c>
      <c r="B218" s="64" t="s">
        <v>46</v>
      </c>
      <c r="C218" s="61" t="s">
        <v>82</v>
      </c>
      <c r="D218" s="61" t="s">
        <v>59</v>
      </c>
      <c r="E218" s="61" t="s">
        <v>197</v>
      </c>
      <c r="F218" s="61" t="s">
        <v>57</v>
      </c>
      <c r="G218" s="112">
        <f>SUM(G219+G226)</f>
        <v>6701357.93</v>
      </c>
      <c r="H218" s="62"/>
      <c r="I218" s="62"/>
      <c r="J218" s="44"/>
      <c r="K218" s="44"/>
    </row>
    <row r="219" spans="1:11" ht="30">
      <c r="A219" s="60" t="s">
        <v>118</v>
      </c>
      <c r="B219" s="64" t="s">
        <v>46</v>
      </c>
      <c r="C219" s="61" t="s">
        <v>82</v>
      </c>
      <c r="D219" s="61" t="s">
        <v>59</v>
      </c>
      <c r="E219" s="61" t="s">
        <v>198</v>
      </c>
      <c r="F219" s="61" t="s">
        <v>57</v>
      </c>
      <c r="G219" s="112">
        <f>SUM(G220+G224+G222)</f>
        <v>4161496.08</v>
      </c>
      <c r="H219" s="62"/>
      <c r="I219" s="62"/>
      <c r="J219" s="44"/>
      <c r="K219" s="44"/>
    </row>
    <row r="220" spans="1:11" ht="45">
      <c r="A220" s="60" t="s">
        <v>155</v>
      </c>
      <c r="B220" s="64" t="s">
        <v>46</v>
      </c>
      <c r="C220" s="61" t="s">
        <v>82</v>
      </c>
      <c r="D220" s="61" t="s">
        <v>59</v>
      </c>
      <c r="E220" s="61" t="s">
        <v>198</v>
      </c>
      <c r="F220" s="61" t="s">
        <v>128</v>
      </c>
      <c r="G220" s="112">
        <f>G221</f>
        <v>3030516.55</v>
      </c>
      <c r="H220" s="62"/>
      <c r="I220" s="62"/>
      <c r="J220" s="44"/>
      <c r="K220" s="44"/>
    </row>
    <row r="221" spans="1:11" ht="50.25" customHeight="1">
      <c r="A221" s="60" t="s">
        <v>111</v>
      </c>
      <c r="B221" s="64" t="s">
        <v>46</v>
      </c>
      <c r="C221" s="61" t="s">
        <v>82</v>
      </c>
      <c r="D221" s="61" t="s">
        <v>59</v>
      </c>
      <c r="E221" s="61" t="s">
        <v>198</v>
      </c>
      <c r="F221" s="61" t="s">
        <v>112</v>
      </c>
      <c r="G221" s="112">
        <v>3030516.55</v>
      </c>
      <c r="H221" s="62"/>
      <c r="I221" s="62"/>
      <c r="J221" s="46"/>
      <c r="K221" s="46"/>
    </row>
    <row r="222" spans="1:11" ht="50.25" customHeight="1" hidden="1">
      <c r="A222" s="148" t="s">
        <v>309</v>
      </c>
      <c r="B222" s="149" t="s">
        <v>46</v>
      </c>
      <c r="C222" s="150" t="s">
        <v>82</v>
      </c>
      <c r="D222" s="150" t="s">
        <v>59</v>
      </c>
      <c r="E222" s="150" t="s">
        <v>198</v>
      </c>
      <c r="F222" s="150" t="s">
        <v>132</v>
      </c>
      <c r="G222" s="151">
        <f>G223</f>
        <v>0</v>
      </c>
      <c r="H222" s="62"/>
      <c r="I222" s="62"/>
      <c r="J222" s="46"/>
      <c r="K222" s="46"/>
    </row>
    <row r="223" spans="1:11" ht="20.25" customHeight="1" hidden="1">
      <c r="A223" s="148" t="s">
        <v>81</v>
      </c>
      <c r="B223" s="149" t="s">
        <v>46</v>
      </c>
      <c r="C223" s="150" t="s">
        <v>82</v>
      </c>
      <c r="D223" s="150" t="s">
        <v>59</v>
      </c>
      <c r="E223" s="150" t="s">
        <v>198</v>
      </c>
      <c r="F223" s="150" t="s">
        <v>126</v>
      </c>
      <c r="G223" s="151">
        <f>130000-130000</f>
        <v>0</v>
      </c>
      <c r="H223" s="62"/>
      <c r="I223" s="62"/>
      <c r="J223" s="46"/>
      <c r="K223" s="46"/>
    </row>
    <row r="224" spans="1:11" ht="15">
      <c r="A224" s="60" t="s">
        <v>129</v>
      </c>
      <c r="B224" s="64" t="s">
        <v>46</v>
      </c>
      <c r="C224" s="61" t="s">
        <v>82</v>
      </c>
      <c r="D224" s="61" t="s">
        <v>59</v>
      </c>
      <c r="E224" s="61" t="s">
        <v>198</v>
      </c>
      <c r="F224" s="61" t="s">
        <v>130</v>
      </c>
      <c r="G224" s="112">
        <f>G225</f>
        <v>1130979.53</v>
      </c>
      <c r="H224" s="62"/>
      <c r="I224" s="62"/>
      <c r="J224" s="44"/>
      <c r="K224" s="44"/>
    </row>
    <row r="225" spans="1:11" ht="90">
      <c r="A225" s="60" t="s">
        <v>318</v>
      </c>
      <c r="B225" s="64" t="s">
        <v>46</v>
      </c>
      <c r="C225" s="61" t="s">
        <v>82</v>
      </c>
      <c r="D225" s="61" t="s">
        <v>59</v>
      </c>
      <c r="E225" s="61" t="s">
        <v>198</v>
      </c>
      <c r="F225" s="61" t="s">
        <v>4</v>
      </c>
      <c r="G225" s="112">
        <v>1130979.53</v>
      </c>
      <c r="H225" s="62"/>
      <c r="I225" s="62"/>
      <c r="J225" s="46"/>
      <c r="K225" s="46"/>
    </row>
    <row r="226" spans="1:11" ht="30">
      <c r="A226" s="60" t="s">
        <v>17</v>
      </c>
      <c r="B226" s="61" t="s">
        <v>46</v>
      </c>
      <c r="C226" s="61" t="s">
        <v>82</v>
      </c>
      <c r="D226" s="61" t="s">
        <v>59</v>
      </c>
      <c r="E226" s="61" t="s">
        <v>199</v>
      </c>
      <c r="F226" s="61" t="s">
        <v>57</v>
      </c>
      <c r="G226" s="112">
        <f>G229+G227</f>
        <v>2539861.85</v>
      </c>
      <c r="H226" s="62"/>
      <c r="I226" s="62"/>
      <c r="J226" s="44"/>
      <c r="K226" s="44"/>
    </row>
    <row r="227" spans="1:11" ht="45">
      <c r="A227" s="60" t="s">
        <v>155</v>
      </c>
      <c r="B227" s="61" t="s">
        <v>46</v>
      </c>
      <c r="C227" s="61" t="s">
        <v>82</v>
      </c>
      <c r="D227" s="61" t="s">
        <v>59</v>
      </c>
      <c r="E227" s="61" t="s">
        <v>199</v>
      </c>
      <c r="F227" s="61" t="s">
        <v>128</v>
      </c>
      <c r="G227" s="112">
        <f>G228</f>
        <v>84500</v>
      </c>
      <c r="H227" s="62"/>
      <c r="I227" s="62"/>
      <c r="J227" s="44"/>
      <c r="K227" s="44"/>
    </row>
    <row r="228" spans="1:11" ht="60">
      <c r="A228" s="60" t="s">
        <v>111</v>
      </c>
      <c r="B228" s="61" t="s">
        <v>46</v>
      </c>
      <c r="C228" s="61" t="s">
        <v>82</v>
      </c>
      <c r="D228" s="61" t="s">
        <v>59</v>
      </c>
      <c r="E228" s="61" t="s">
        <v>199</v>
      </c>
      <c r="F228" s="61" t="s">
        <v>112</v>
      </c>
      <c r="G228" s="112">
        <v>84500</v>
      </c>
      <c r="H228" s="62"/>
      <c r="I228" s="62"/>
      <c r="J228" s="44"/>
      <c r="K228" s="44"/>
    </row>
    <row r="229" spans="1:11" ht="45">
      <c r="A229" s="60" t="s">
        <v>309</v>
      </c>
      <c r="B229" s="64" t="s">
        <v>46</v>
      </c>
      <c r="C229" s="61" t="s">
        <v>82</v>
      </c>
      <c r="D229" s="61" t="s">
        <v>59</v>
      </c>
      <c r="E229" s="61" t="s">
        <v>199</v>
      </c>
      <c r="F229" s="61" t="s">
        <v>132</v>
      </c>
      <c r="G229" s="112">
        <f>G230</f>
        <v>2455361.85</v>
      </c>
      <c r="H229" s="62"/>
      <c r="I229" s="62"/>
      <c r="J229" s="44"/>
      <c r="K229" s="44"/>
    </row>
    <row r="230" spans="1:11" ht="15">
      <c r="A230" s="60" t="s">
        <v>81</v>
      </c>
      <c r="B230" s="61" t="s">
        <v>46</v>
      </c>
      <c r="C230" s="61" t="s">
        <v>82</v>
      </c>
      <c r="D230" s="61" t="s">
        <v>59</v>
      </c>
      <c r="E230" s="61" t="s">
        <v>199</v>
      </c>
      <c r="F230" s="61" t="s">
        <v>126</v>
      </c>
      <c r="G230" s="112">
        <v>2455361.85</v>
      </c>
      <c r="H230" s="62"/>
      <c r="I230" s="62"/>
      <c r="J230" s="46"/>
      <c r="K230" s="46"/>
    </row>
    <row r="231" spans="1:11" ht="20.25" customHeight="1">
      <c r="A231" s="73" t="s">
        <v>90</v>
      </c>
      <c r="B231" s="58" t="s">
        <v>46</v>
      </c>
      <c r="C231" s="58" t="s">
        <v>82</v>
      </c>
      <c r="D231" s="58" t="s">
        <v>63</v>
      </c>
      <c r="E231" s="58" t="s">
        <v>147</v>
      </c>
      <c r="F231" s="58" t="s">
        <v>57</v>
      </c>
      <c r="G231" s="111">
        <f>G232+G240+G273+G237+G283+G292+G258</f>
        <v>44308635.97</v>
      </c>
      <c r="H231" s="59"/>
      <c r="I231" s="59"/>
      <c r="J231" s="43"/>
      <c r="K231" s="43"/>
    </row>
    <row r="232" spans="1:11" ht="85.5">
      <c r="A232" s="56" t="s">
        <v>373</v>
      </c>
      <c r="B232" s="58" t="s">
        <v>46</v>
      </c>
      <c r="C232" s="58" t="s">
        <v>82</v>
      </c>
      <c r="D232" s="58" t="s">
        <v>63</v>
      </c>
      <c r="E232" s="58" t="s">
        <v>200</v>
      </c>
      <c r="F232" s="58" t="s">
        <v>57</v>
      </c>
      <c r="G232" s="111">
        <f>G234</f>
        <v>21000</v>
      </c>
      <c r="H232" s="59"/>
      <c r="I232" s="59"/>
      <c r="J232" s="44"/>
      <c r="K232" s="44"/>
    </row>
    <row r="233" spans="1:11" ht="30">
      <c r="A233" s="60" t="s">
        <v>201</v>
      </c>
      <c r="B233" s="61" t="s">
        <v>46</v>
      </c>
      <c r="C233" s="61" t="s">
        <v>82</v>
      </c>
      <c r="D233" s="61" t="s">
        <v>63</v>
      </c>
      <c r="E233" s="61" t="s">
        <v>202</v>
      </c>
      <c r="F233" s="61" t="s">
        <v>57</v>
      </c>
      <c r="G233" s="112">
        <f>G234</f>
        <v>21000</v>
      </c>
      <c r="H233" s="62"/>
      <c r="I233" s="62"/>
      <c r="J233" s="44"/>
      <c r="K233" s="44"/>
    </row>
    <row r="234" spans="1:11" ht="30">
      <c r="A234" s="60" t="s">
        <v>18</v>
      </c>
      <c r="B234" s="61" t="s">
        <v>46</v>
      </c>
      <c r="C234" s="61" t="s">
        <v>82</v>
      </c>
      <c r="D234" s="61" t="s">
        <v>63</v>
      </c>
      <c r="E234" s="61" t="s">
        <v>203</v>
      </c>
      <c r="F234" s="61" t="s">
        <v>57</v>
      </c>
      <c r="G234" s="112">
        <f>G235</f>
        <v>21000</v>
      </c>
      <c r="H234" s="62"/>
      <c r="I234" s="62"/>
      <c r="J234" s="44"/>
      <c r="K234" s="44"/>
    </row>
    <row r="235" spans="1:11" ht="45">
      <c r="A235" s="60" t="s">
        <v>155</v>
      </c>
      <c r="B235" s="64" t="s">
        <v>46</v>
      </c>
      <c r="C235" s="61" t="s">
        <v>82</v>
      </c>
      <c r="D235" s="61" t="s">
        <v>63</v>
      </c>
      <c r="E235" s="61" t="s">
        <v>203</v>
      </c>
      <c r="F235" s="61" t="s">
        <v>133</v>
      </c>
      <c r="G235" s="112">
        <f>G236</f>
        <v>21000</v>
      </c>
      <c r="H235" s="62"/>
      <c r="I235" s="62"/>
      <c r="J235" s="44"/>
      <c r="K235" s="44"/>
    </row>
    <row r="236" spans="1:11" ht="49.5" customHeight="1">
      <c r="A236" s="60" t="s">
        <v>111</v>
      </c>
      <c r="B236" s="61" t="s">
        <v>46</v>
      </c>
      <c r="C236" s="61" t="s">
        <v>82</v>
      </c>
      <c r="D236" s="61" t="s">
        <v>63</v>
      </c>
      <c r="E236" s="61" t="s">
        <v>203</v>
      </c>
      <c r="F236" s="61" t="s">
        <v>417</v>
      </c>
      <c r="G236" s="112">
        <v>21000</v>
      </c>
      <c r="H236" s="62"/>
      <c r="I236" s="62"/>
      <c r="J236" s="46"/>
      <c r="K236" s="46"/>
    </row>
    <row r="237" spans="1:11" ht="120" customHeight="1">
      <c r="A237" s="147" t="s">
        <v>420</v>
      </c>
      <c r="B237" s="69" t="s">
        <v>46</v>
      </c>
      <c r="C237" s="67" t="s">
        <v>82</v>
      </c>
      <c r="D237" s="67" t="s">
        <v>63</v>
      </c>
      <c r="E237" s="67" t="s">
        <v>310</v>
      </c>
      <c r="F237" s="67" t="s">
        <v>57</v>
      </c>
      <c r="G237" s="110">
        <f>G238</f>
        <v>520000</v>
      </c>
      <c r="H237" s="62"/>
      <c r="I237" s="62"/>
      <c r="J237" s="44"/>
      <c r="K237" s="44"/>
    </row>
    <row r="238" spans="1:11" ht="45" customHeight="1">
      <c r="A238" s="60" t="s">
        <v>155</v>
      </c>
      <c r="B238" s="64" t="s">
        <v>46</v>
      </c>
      <c r="C238" s="61" t="s">
        <v>82</v>
      </c>
      <c r="D238" s="61" t="s">
        <v>63</v>
      </c>
      <c r="E238" s="61" t="s">
        <v>310</v>
      </c>
      <c r="F238" s="61" t="s">
        <v>128</v>
      </c>
      <c r="G238" s="112">
        <f>G239</f>
        <v>520000</v>
      </c>
      <c r="H238" s="62"/>
      <c r="I238" s="62"/>
      <c r="J238" s="44"/>
      <c r="K238" s="44"/>
    </row>
    <row r="239" spans="1:11" ht="60" customHeight="1">
      <c r="A239" s="60" t="s">
        <v>111</v>
      </c>
      <c r="B239" s="64" t="s">
        <v>46</v>
      </c>
      <c r="C239" s="61" t="s">
        <v>82</v>
      </c>
      <c r="D239" s="61" t="s">
        <v>63</v>
      </c>
      <c r="E239" s="61" t="s">
        <v>310</v>
      </c>
      <c r="F239" s="61" t="s">
        <v>112</v>
      </c>
      <c r="G239" s="112">
        <v>520000</v>
      </c>
      <c r="H239" s="62"/>
      <c r="I239" s="62"/>
      <c r="J239" s="45"/>
      <c r="K239" s="45"/>
    </row>
    <row r="240" spans="1:11" ht="57">
      <c r="A240" s="56" t="s">
        <v>383</v>
      </c>
      <c r="B240" s="58" t="s">
        <v>46</v>
      </c>
      <c r="C240" s="58" t="s">
        <v>82</v>
      </c>
      <c r="D240" s="58" t="s">
        <v>63</v>
      </c>
      <c r="E240" s="58" t="s">
        <v>204</v>
      </c>
      <c r="F240" s="58" t="s">
        <v>57</v>
      </c>
      <c r="G240" s="111">
        <f>G241+G263+G268</f>
        <v>23810269.68</v>
      </c>
      <c r="H240" s="59"/>
      <c r="I240" s="59"/>
      <c r="J240" s="44"/>
      <c r="K240" s="44"/>
    </row>
    <row r="241" spans="1:11" ht="57">
      <c r="A241" s="65" t="s">
        <v>119</v>
      </c>
      <c r="B241" s="67" t="s">
        <v>46</v>
      </c>
      <c r="C241" s="67" t="s">
        <v>82</v>
      </c>
      <c r="D241" s="67" t="s">
        <v>63</v>
      </c>
      <c r="E241" s="67" t="s">
        <v>206</v>
      </c>
      <c r="F241" s="67" t="s">
        <v>57</v>
      </c>
      <c r="G241" s="110">
        <f>G242+G246+G250+G254+G261</f>
        <v>14085269.68</v>
      </c>
      <c r="H241" s="68"/>
      <c r="I241" s="68"/>
      <c r="J241" s="44"/>
      <c r="K241" s="44"/>
    </row>
    <row r="242" spans="1:11" ht="45">
      <c r="A242" s="60" t="s">
        <v>205</v>
      </c>
      <c r="B242" s="61" t="s">
        <v>46</v>
      </c>
      <c r="C242" s="61" t="s">
        <v>82</v>
      </c>
      <c r="D242" s="61" t="s">
        <v>63</v>
      </c>
      <c r="E242" s="61" t="s">
        <v>207</v>
      </c>
      <c r="F242" s="61" t="s">
        <v>57</v>
      </c>
      <c r="G242" s="112">
        <f>G243</f>
        <v>498297.7</v>
      </c>
      <c r="H242" s="62"/>
      <c r="I242" s="62"/>
      <c r="J242" s="44"/>
      <c r="K242" s="44"/>
    </row>
    <row r="243" spans="1:11" ht="30">
      <c r="A243" s="60" t="s">
        <v>19</v>
      </c>
      <c r="B243" s="61" t="s">
        <v>46</v>
      </c>
      <c r="C243" s="61" t="s">
        <v>82</v>
      </c>
      <c r="D243" s="61" t="s">
        <v>63</v>
      </c>
      <c r="E243" s="61" t="s">
        <v>208</v>
      </c>
      <c r="F243" s="61" t="s">
        <v>57</v>
      </c>
      <c r="G243" s="112">
        <f>G245</f>
        <v>498297.7</v>
      </c>
      <c r="H243" s="62"/>
      <c r="I243" s="62"/>
      <c r="J243" s="44"/>
      <c r="K243" s="44"/>
    </row>
    <row r="244" spans="1:11" ht="45">
      <c r="A244" s="60" t="s">
        <v>155</v>
      </c>
      <c r="B244" s="64" t="s">
        <v>46</v>
      </c>
      <c r="C244" s="61" t="s">
        <v>82</v>
      </c>
      <c r="D244" s="61" t="s">
        <v>63</v>
      </c>
      <c r="E244" s="61" t="s">
        <v>208</v>
      </c>
      <c r="F244" s="61" t="s">
        <v>128</v>
      </c>
      <c r="G244" s="112">
        <f>G245</f>
        <v>498297.7</v>
      </c>
      <c r="H244" s="62"/>
      <c r="I244" s="62"/>
      <c r="J244" s="44"/>
      <c r="K244" s="44"/>
    </row>
    <row r="245" spans="1:11" ht="45.75" customHeight="1">
      <c r="A245" s="60" t="s">
        <v>111</v>
      </c>
      <c r="B245" s="61" t="s">
        <v>46</v>
      </c>
      <c r="C245" s="61" t="s">
        <v>82</v>
      </c>
      <c r="D245" s="61" t="s">
        <v>63</v>
      </c>
      <c r="E245" s="61" t="s">
        <v>208</v>
      </c>
      <c r="F245" s="61" t="s">
        <v>112</v>
      </c>
      <c r="G245" s="112">
        <v>498297.7</v>
      </c>
      <c r="H245" s="62"/>
      <c r="I245" s="62"/>
      <c r="J245" s="46"/>
      <c r="K245" s="46"/>
    </row>
    <row r="246" spans="1:11" ht="75">
      <c r="A246" s="60" t="s">
        <v>243</v>
      </c>
      <c r="B246" s="61" t="s">
        <v>46</v>
      </c>
      <c r="C246" s="61" t="s">
        <v>82</v>
      </c>
      <c r="D246" s="61" t="s">
        <v>63</v>
      </c>
      <c r="E246" s="61" t="s">
        <v>209</v>
      </c>
      <c r="F246" s="61" t="s">
        <v>57</v>
      </c>
      <c r="G246" s="112">
        <f>G247</f>
        <v>4151828.22</v>
      </c>
      <c r="H246" s="62"/>
      <c r="I246" s="62"/>
      <c r="J246" s="44"/>
      <c r="K246" s="44"/>
    </row>
    <row r="247" spans="1:11" ht="30">
      <c r="A247" s="60" t="s">
        <v>19</v>
      </c>
      <c r="B247" s="61" t="s">
        <v>46</v>
      </c>
      <c r="C247" s="61" t="s">
        <v>82</v>
      </c>
      <c r="D247" s="61" t="s">
        <v>63</v>
      </c>
      <c r="E247" s="61" t="s">
        <v>210</v>
      </c>
      <c r="F247" s="61" t="s">
        <v>57</v>
      </c>
      <c r="G247" s="112">
        <f>G249</f>
        <v>4151828.22</v>
      </c>
      <c r="H247" s="62"/>
      <c r="I247" s="62"/>
      <c r="J247" s="44"/>
      <c r="K247" s="44"/>
    </row>
    <row r="248" spans="1:11" ht="45">
      <c r="A248" s="60" t="s">
        <v>155</v>
      </c>
      <c r="B248" s="64" t="s">
        <v>46</v>
      </c>
      <c r="C248" s="61" t="s">
        <v>82</v>
      </c>
      <c r="D248" s="61" t="s">
        <v>63</v>
      </c>
      <c r="E248" s="61" t="s">
        <v>210</v>
      </c>
      <c r="F248" s="61" t="s">
        <v>128</v>
      </c>
      <c r="G248" s="112">
        <f>G249</f>
        <v>4151828.22</v>
      </c>
      <c r="H248" s="62"/>
      <c r="I248" s="62"/>
      <c r="J248" s="44"/>
      <c r="K248" s="44"/>
    </row>
    <row r="249" spans="1:11" ht="43.5" customHeight="1">
      <c r="A249" s="60" t="s">
        <v>111</v>
      </c>
      <c r="B249" s="61" t="s">
        <v>46</v>
      </c>
      <c r="C249" s="61" t="s">
        <v>82</v>
      </c>
      <c r="D249" s="61" t="s">
        <v>63</v>
      </c>
      <c r="E249" s="61" t="s">
        <v>210</v>
      </c>
      <c r="F249" s="61" t="s">
        <v>112</v>
      </c>
      <c r="G249" s="112">
        <v>4151828.22</v>
      </c>
      <c r="H249" s="62"/>
      <c r="I249" s="62"/>
      <c r="J249" s="46"/>
      <c r="K249" s="46"/>
    </row>
    <row r="250" spans="1:11" ht="30">
      <c r="A250" s="60" t="s">
        <v>213</v>
      </c>
      <c r="B250" s="61" t="s">
        <v>46</v>
      </c>
      <c r="C250" s="61" t="s">
        <v>82</v>
      </c>
      <c r="D250" s="61" t="s">
        <v>63</v>
      </c>
      <c r="E250" s="61" t="s">
        <v>211</v>
      </c>
      <c r="F250" s="61" t="s">
        <v>57</v>
      </c>
      <c r="G250" s="112">
        <f>G251</f>
        <v>991334.82</v>
      </c>
      <c r="H250" s="62"/>
      <c r="I250" s="62"/>
      <c r="J250" s="44"/>
      <c r="K250" s="44"/>
    </row>
    <row r="251" spans="1:11" ht="30">
      <c r="A251" s="60" t="s">
        <v>19</v>
      </c>
      <c r="B251" s="61" t="s">
        <v>46</v>
      </c>
      <c r="C251" s="61" t="s">
        <v>82</v>
      </c>
      <c r="D251" s="61" t="s">
        <v>63</v>
      </c>
      <c r="E251" s="61" t="s">
        <v>212</v>
      </c>
      <c r="F251" s="61" t="s">
        <v>57</v>
      </c>
      <c r="G251" s="112">
        <f>G253</f>
        <v>991334.82</v>
      </c>
      <c r="H251" s="62"/>
      <c r="I251" s="62"/>
      <c r="J251" s="44"/>
      <c r="K251" s="44"/>
    </row>
    <row r="252" spans="1:11" ht="45">
      <c r="A252" s="60" t="s">
        <v>155</v>
      </c>
      <c r="B252" s="64" t="s">
        <v>46</v>
      </c>
      <c r="C252" s="61" t="s">
        <v>82</v>
      </c>
      <c r="D252" s="61" t="s">
        <v>63</v>
      </c>
      <c r="E252" s="61" t="s">
        <v>212</v>
      </c>
      <c r="F252" s="61" t="s">
        <v>128</v>
      </c>
      <c r="G252" s="112">
        <f>G253</f>
        <v>991334.82</v>
      </c>
      <c r="H252" s="62"/>
      <c r="I252" s="62"/>
      <c r="J252" s="44"/>
      <c r="K252" s="44"/>
    </row>
    <row r="253" spans="1:11" ht="42.75" customHeight="1">
      <c r="A253" s="60" t="s">
        <v>111</v>
      </c>
      <c r="B253" s="61" t="s">
        <v>46</v>
      </c>
      <c r="C253" s="61" t="s">
        <v>82</v>
      </c>
      <c r="D253" s="61" t="s">
        <v>63</v>
      </c>
      <c r="E253" s="61" t="s">
        <v>212</v>
      </c>
      <c r="F253" s="61" t="s">
        <v>112</v>
      </c>
      <c r="G253" s="112">
        <v>991334.82</v>
      </c>
      <c r="H253" s="62"/>
      <c r="I253" s="62"/>
      <c r="J253" s="46"/>
      <c r="K253" s="46"/>
    </row>
    <row r="254" spans="1:11" ht="45">
      <c r="A254" s="60" t="s">
        <v>216</v>
      </c>
      <c r="B254" s="61" t="s">
        <v>46</v>
      </c>
      <c r="C254" s="61" t="s">
        <v>82</v>
      </c>
      <c r="D254" s="61" t="s">
        <v>63</v>
      </c>
      <c r="E254" s="61" t="s">
        <v>214</v>
      </c>
      <c r="F254" s="61" t="s">
        <v>57</v>
      </c>
      <c r="G254" s="112">
        <f>G255</f>
        <v>7618808.94</v>
      </c>
      <c r="H254" s="62"/>
      <c r="I254" s="62"/>
      <c r="J254" s="44"/>
      <c r="K254" s="44"/>
    </row>
    <row r="255" spans="1:11" ht="30">
      <c r="A255" s="60" t="s">
        <v>19</v>
      </c>
      <c r="B255" s="61" t="s">
        <v>46</v>
      </c>
      <c r="C255" s="61" t="s">
        <v>82</v>
      </c>
      <c r="D255" s="61" t="s">
        <v>63</v>
      </c>
      <c r="E255" s="61" t="s">
        <v>215</v>
      </c>
      <c r="F255" s="61" t="s">
        <v>57</v>
      </c>
      <c r="G255" s="112">
        <f>G256</f>
        <v>7618808.94</v>
      </c>
      <c r="H255" s="62"/>
      <c r="I255" s="62"/>
      <c r="J255" s="44"/>
      <c r="K255" s="44"/>
    </row>
    <row r="256" spans="1:11" ht="45">
      <c r="A256" s="60" t="s">
        <v>155</v>
      </c>
      <c r="B256" s="64" t="s">
        <v>46</v>
      </c>
      <c r="C256" s="61" t="s">
        <v>82</v>
      </c>
      <c r="D256" s="61" t="s">
        <v>63</v>
      </c>
      <c r="E256" s="61" t="s">
        <v>215</v>
      </c>
      <c r="F256" s="61" t="s">
        <v>128</v>
      </c>
      <c r="G256" s="112">
        <f>G257</f>
        <v>7618808.94</v>
      </c>
      <c r="H256" s="62"/>
      <c r="I256" s="62"/>
      <c r="J256" s="44"/>
      <c r="K256" s="44"/>
    </row>
    <row r="257" spans="1:11" ht="42.75" customHeight="1">
      <c r="A257" s="60" t="s">
        <v>111</v>
      </c>
      <c r="B257" s="61" t="s">
        <v>46</v>
      </c>
      <c r="C257" s="61" t="s">
        <v>82</v>
      </c>
      <c r="D257" s="61" t="s">
        <v>63</v>
      </c>
      <c r="E257" s="61" t="s">
        <v>215</v>
      </c>
      <c r="F257" s="61" t="s">
        <v>112</v>
      </c>
      <c r="G257" s="112">
        <v>7618808.94</v>
      </c>
      <c r="H257" s="62"/>
      <c r="I257" s="62"/>
      <c r="J257" s="46"/>
      <c r="K257" s="46"/>
    </row>
    <row r="258" spans="1:11" ht="42.75" customHeight="1">
      <c r="A258" s="65" t="s">
        <v>428</v>
      </c>
      <c r="B258" s="67" t="s">
        <v>46</v>
      </c>
      <c r="C258" s="67" t="s">
        <v>82</v>
      </c>
      <c r="D258" s="67" t="s">
        <v>63</v>
      </c>
      <c r="E258" s="67" t="s">
        <v>429</v>
      </c>
      <c r="F258" s="67" t="s">
        <v>57</v>
      </c>
      <c r="G258" s="110">
        <f>SUM(G259)</f>
        <v>58500</v>
      </c>
      <c r="H258" s="62"/>
      <c r="I258" s="62"/>
      <c r="J258" s="46"/>
      <c r="K258" s="46"/>
    </row>
    <row r="259" spans="1:11" ht="42.75" customHeight="1">
      <c r="A259" s="60" t="s">
        <v>428</v>
      </c>
      <c r="B259" s="61" t="s">
        <v>46</v>
      </c>
      <c r="C259" s="61" t="s">
        <v>82</v>
      </c>
      <c r="D259" s="61" t="s">
        <v>63</v>
      </c>
      <c r="E259" s="61" t="s">
        <v>429</v>
      </c>
      <c r="F259" s="61" t="s">
        <v>131</v>
      </c>
      <c r="G259" s="112">
        <f>SUM(G260)</f>
        <v>58500</v>
      </c>
      <c r="H259" s="62"/>
      <c r="I259" s="62"/>
      <c r="J259" s="46"/>
      <c r="K259" s="46"/>
    </row>
    <row r="260" spans="1:11" ht="42.75" customHeight="1">
      <c r="A260" s="60" t="s">
        <v>428</v>
      </c>
      <c r="B260" s="61" t="s">
        <v>46</v>
      </c>
      <c r="C260" s="61" t="s">
        <v>82</v>
      </c>
      <c r="D260" s="61" t="s">
        <v>63</v>
      </c>
      <c r="E260" s="61" t="s">
        <v>429</v>
      </c>
      <c r="F260" s="61" t="s">
        <v>7</v>
      </c>
      <c r="G260" s="112">
        <v>58500</v>
      </c>
      <c r="H260" s="62"/>
      <c r="I260" s="62"/>
      <c r="J260" s="46"/>
      <c r="K260" s="46"/>
    </row>
    <row r="261" spans="1:11" ht="57" customHeight="1">
      <c r="A261" s="89" t="s">
        <v>336</v>
      </c>
      <c r="B261" s="61" t="s">
        <v>46</v>
      </c>
      <c r="C261" s="61" t="s">
        <v>82</v>
      </c>
      <c r="D261" s="61" t="s">
        <v>63</v>
      </c>
      <c r="E261" s="61" t="s">
        <v>215</v>
      </c>
      <c r="F261" s="61" t="s">
        <v>0</v>
      </c>
      <c r="G261" s="112">
        <f>SUM(G262)</f>
        <v>825000</v>
      </c>
      <c r="H261" s="62"/>
      <c r="I261" s="62"/>
      <c r="J261" s="46"/>
      <c r="K261" s="46"/>
    </row>
    <row r="262" spans="1:11" ht="36" customHeight="1">
      <c r="A262" s="60" t="s">
        <v>335</v>
      </c>
      <c r="B262" s="61" t="s">
        <v>46</v>
      </c>
      <c r="C262" s="61" t="s">
        <v>82</v>
      </c>
      <c r="D262" s="61" t="s">
        <v>63</v>
      </c>
      <c r="E262" s="61" t="s">
        <v>215</v>
      </c>
      <c r="F262" s="61" t="s">
        <v>334</v>
      </c>
      <c r="G262" s="112">
        <v>825000</v>
      </c>
      <c r="H262" s="62"/>
      <c r="I262" s="62"/>
      <c r="J262" s="46"/>
      <c r="K262" s="46"/>
    </row>
    <row r="263" spans="1:11" ht="28.5">
      <c r="A263" s="65" t="s">
        <v>20</v>
      </c>
      <c r="B263" s="67" t="s">
        <v>46</v>
      </c>
      <c r="C263" s="67" t="s">
        <v>82</v>
      </c>
      <c r="D263" s="67" t="s">
        <v>63</v>
      </c>
      <c r="E263" s="67" t="s">
        <v>218</v>
      </c>
      <c r="F263" s="67" t="s">
        <v>57</v>
      </c>
      <c r="G263" s="110">
        <f>G267</f>
        <v>750000</v>
      </c>
      <c r="H263" s="68"/>
      <c r="I263" s="68"/>
      <c r="J263" s="44"/>
      <c r="K263" s="44"/>
    </row>
    <row r="264" spans="1:11" ht="60">
      <c r="A264" s="60" t="s">
        <v>244</v>
      </c>
      <c r="B264" s="61" t="s">
        <v>46</v>
      </c>
      <c r="C264" s="61" t="s">
        <v>82</v>
      </c>
      <c r="D264" s="61" t="s">
        <v>63</v>
      </c>
      <c r="E264" s="61" t="s">
        <v>217</v>
      </c>
      <c r="F264" s="61" t="s">
        <v>57</v>
      </c>
      <c r="G264" s="112">
        <f>G265</f>
        <v>750000</v>
      </c>
      <c r="H264" s="62"/>
      <c r="I264" s="62"/>
      <c r="J264" s="44"/>
      <c r="K264" s="44"/>
    </row>
    <row r="265" spans="1:11" ht="30">
      <c r="A265" s="60" t="s">
        <v>21</v>
      </c>
      <c r="B265" s="61" t="s">
        <v>46</v>
      </c>
      <c r="C265" s="61" t="s">
        <v>82</v>
      </c>
      <c r="D265" s="61" t="s">
        <v>63</v>
      </c>
      <c r="E265" s="61" t="s">
        <v>219</v>
      </c>
      <c r="F265" s="61" t="s">
        <v>57</v>
      </c>
      <c r="G265" s="112">
        <f>G267</f>
        <v>750000</v>
      </c>
      <c r="H265" s="62"/>
      <c r="I265" s="62"/>
      <c r="J265" s="44"/>
      <c r="K265" s="44"/>
    </row>
    <row r="266" spans="1:11" ht="45">
      <c r="A266" s="60" t="s">
        <v>155</v>
      </c>
      <c r="B266" s="64" t="s">
        <v>46</v>
      </c>
      <c r="C266" s="61" t="s">
        <v>82</v>
      </c>
      <c r="D266" s="61" t="s">
        <v>63</v>
      </c>
      <c r="E266" s="61" t="s">
        <v>219</v>
      </c>
      <c r="F266" s="61" t="s">
        <v>128</v>
      </c>
      <c r="G266" s="112">
        <f>G267</f>
        <v>750000</v>
      </c>
      <c r="H266" s="62"/>
      <c r="I266" s="62"/>
      <c r="J266" s="44"/>
      <c r="K266" s="44"/>
    </row>
    <row r="267" spans="1:11" ht="46.5" customHeight="1">
      <c r="A267" s="60" t="s">
        <v>111</v>
      </c>
      <c r="B267" s="61" t="s">
        <v>46</v>
      </c>
      <c r="C267" s="61" t="s">
        <v>82</v>
      </c>
      <c r="D267" s="61" t="s">
        <v>63</v>
      </c>
      <c r="E267" s="61" t="s">
        <v>219</v>
      </c>
      <c r="F267" s="61" t="s">
        <v>112</v>
      </c>
      <c r="G267" s="112">
        <f>798000-48000</f>
        <v>750000</v>
      </c>
      <c r="H267" s="62"/>
      <c r="I267" s="62"/>
      <c r="J267" s="46"/>
      <c r="K267" s="46"/>
    </row>
    <row r="268" spans="1:11" ht="42.75">
      <c r="A268" s="65" t="s">
        <v>22</v>
      </c>
      <c r="B268" s="67" t="s">
        <v>46</v>
      </c>
      <c r="C268" s="67" t="s">
        <v>82</v>
      </c>
      <c r="D268" s="67" t="s">
        <v>63</v>
      </c>
      <c r="E268" s="67" t="s">
        <v>221</v>
      </c>
      <c r="F268" s="67" t="s">
        <v>57</v>
      </c>
      <c r="G268" s="110">
        <f>G270</f>
        <v>8975000</v>
      </c>
      <c r="H268" s="68"/>
      <c r="I268" s="68"/>
      <c r="J268" s="44"/>
      <c r="K268" s="44"/>
    </row>
    <row r="269" spans="1:11" ht="30">
      <c r="A269" s="60" t="s">
        <v>222</v>
      </c>
      <c r="B269" s="61" t="s">
        <v>46</v>
      </c>
      <c r="C269" s="61" t="s">
        <v>82</v>
      </c>
      <c r="D269" s="61" t="s">
        <v>63</v>
      </c>
      <c r="E269" s="61" t="s">
        <v>220</v>
      </c>
      <c r="F269" s="61" t="s">
        <v>57</v>
      </c>
      <c r="G269" s="112">
        <f>G270</f>
        <v>8975000</v>
      </c>
      <c r="H269" s="62"/>
      <c r="I269" s="62"/>
      <c r="J269" s="44"/>
      <c r="K269" s="44"/>
    </row>
    <row r="270" spans="1:11" ht="15">
      <c r="A270" s="60" t="s">
        <v>91</v>
      </c>
      <c r="B270" s="61" t="s">
        <v>46</v>
      </c>
      <c r="C270" s="61" t="s">
        <v>82</v>
      </c>
      <c r="D270" s="61" t="s">
        <v>63</v>
      </c>
      <c r="E270" s="61" t="s">
        <v>223</v>
      </c>
      <c r="F270" s="61" t="s">
        <v>57</v>
      </c>
      <c r="G270" s="112">
        <f>G272</f>
        <v>8975000</v>
      </c>
      <c r="H270" s="62"/>
      <c r="I270" s="62"/>
      <c r="J270" s="44"/>
      <c r="K270" s="44"/>
    </row>
    <row r="271" spans="1:11" ht="45">
      <c r="A271" s="60" t="s">
        <v>155</v>
      </c>
      <c r="B271" s="64" t="s">
        <v>46</v>
      </c>
      <c r="C271" s="61" t="s">
        <v>82</v>
      </c>
      <c r="D271" s="61" t="s">
        <v>63</v>
      </c>
      <c r="E271" s="61" t="s">
        <v>223</v>
      </c>
      <c r="F271" s="61" t="s">
        <v>128</v>
      </c>
      <c r="G271" s="112">
        <f>G272</f>
        <v>8975000</v>
      </c>
      <c r="H271" s="62"/>
      <c r="I271" s="62"/>
      <c r="J271" s="44"/>
      <c r="K271" s="44"/>
    </row>
    <row r="272" spans="1:11" ht="60">
      <c r="A272" s="60" t="s">
        <v>2</v>
      </c>
      <c r="B272" s="61" t="s">
        <v>46</v>
      </c>
      <c r="C272" s="61" t="s">
        <v>82</v>
      </c>
      <c r="D272" s="61" t="s">
        <v>63</v>
      </c>
      <c r="E272" s="61" t="s">
        <v>223</v>
      </c>
      <c r="F272" s="61" t="s">
        <v>112</v>
      </c>
      <c r="G272" s="112">
        <v>8975000</v>
      </c>
      <c r="H272" s="62"/>
      <c r="I272" s="62"/>
      <c r="J272" s="45"/>
      <c r="K272" s="45"/>
    </row>
    <row r="273" spans="1:11" ht="72.75" customHeight="1">
      <c r="A273" s="56" t="s">
        <v>372</v>
      </c>
      <c r="B273" s="58" t="s">
        <v>46</v>
      </c>
      <c r="C273" s="58" t="s">
        <v>82</v>
      </c>
      <c r="D273" s="58" t="s">
        <v>63</v>
      </c>
      <c r="E273" s="58" t="s">
        <v>224</v>
      </c>
      <c r="F273" s="58" t="s">
        <v>57</v>
      </c>
      <c r="G273" s="111">
        <f>SUM(G274+G286)</f>
        <v>19798882.33</v>
      </c>
      <c r="H273" s="59"/>
      <c r="I273" s="59"/>
      <c r="J273" s="44"/>
      <c r="K273" s="44"/>
    </row>
    <row r="274" spans="1:11" ht="48" customHeight="1">
      <c r="A274" s="60" t="s">
        <v>245</v>
      </c>
      <c r="B274" s="61" t="s">
        <v>46</v>
      </c>
      <c r="C274" s="61" t="s">
        <v>82</v>
      </c>
      <c r="D274" s="61" t="s">
        <v>63</v>
      </c>
      <c r="E274" s="61" t="s">
        <v>225</v>
      </c>
      <c r="F274" s="61" t="s">
        <v>57</v>
      </c>
      <c r="G274" s="112">
        <f>G278+G275</f>
        <v>2101361.4699999997</v>
      </c>
      <c r="H274" s="62"/>
      <c r="I274" s="62"/>
      <c r="J274" s="44"/>
      <c r="K274" s="44"/>
    </row>
    <row r="275" spans="1:11" ht="123.75" customHeight="1">
      <c r="A275" s="60" t="s">
        <v>426</v>
      </c>
      <c r="B275" s="61" t="s">
        <v>46</v>
      </c>
      <c r="C275" s="61" t="s">
        <v>82</v>
      </c>
      <c r="D275" s="61" t="s">
        <v>63</v>
      </c>
      <c r="E275" s="61" t="s">
        <v>423</v>
      </c>
      <c r="F275" s="61" t="s">
        <v>57</v>
      </c>
      <c r="G275" s="112">
        <f>G276</f>
        <v>727995</v>
      </c>
      <c r="H275" s="62"/>
      <c r="I275" s="62"/>
      <c r="J275" s="44"/>
      <c r="K275" s="44"/>
    </row>
    <row r="276" spans="1:11" ht="48" customHeight="1">
      <c r="A276" s="60" t="s">
        <v>155</v>
      </c>
      <c r="B276" s="61" t="s">
        <v>46</v>
      </c>
      <c r="C276" s="61" t="s">
        <v>82</v>
      </c>
      <c r="D276" s="61" t="s">
        <v>63</v>
      </c>
      <c r="E276" s="61" t="s">
        <v>423</v>
      </c>
      <c r="F276" s="61" t="s">
        <v>128</v>
      </c>
      <c r="G276" s="112">
        <f>G277</f>
        <v>727995</v>
      </c>
      <c r="H276" s="62"/>
      <c r="I276" s="62"/>
      <c r="J276" s="44"/>
      <c r="K276" s="44"/>
    </row>
    <row r="277" spans="1:11" ht="48" customHeight="1">
      <c r="A277" s="60" t="s">
        <v>111</v>
      </c>
      <c r="B277" s="61" t="s">
        <v>46</v>
      </c>
      <c r="C277" s="61" t="s">
        <v>82</v>
      </c>
      <c r="D277" s="61" t="s">
        <v>63</v>
      </c>
      <c r="E277" s="61" t="s">
        <v>423</v>
      </c>
      <c r="F277" s="61" t="s">
        <v>112</v>
      </c>
      <c r="G277" s="112">
        <f>1013366.99-265395.95-19976.04</f>
        <v>727995</v>
      </c>
      <c r="H277" s="62"/>
      <c r="I277" s="62"/>
      <c r="J277" s="44"/>
      <c r="K277" s="44"/>
    </row>
    <row r="278" spans="1:11" ht="45">
      <c r="A278" s="60" t="s">
        <v>145</v>
      </c>
      <c r="B278" s="61" t="s">
        <v>46</v>
      </c>
      <c r="C278" s="61" t="s">
        <v>82</v>
      </c>
      <c r="D278" s="61" t="s">
        <v>63</v>
      </c>
      <c r="E278" s="61" t="s">
        <v>226</v>
      </c>
      <c r="F278" s="61" t="s">
        <v>57</v>
      </c>
      <c r="G278" s="112">
        <f>G279+G281</f>
        <v>1373366.47</v>
      </c>
      <c r="H278" s="62"/>
      <c r="I278" s="62"/>
      <c r="J278" s="44"/>
      <c r="K278" s="44"/>
    </row>
    <row r="279" spans="1:11" ht="45">
      <c r="A279" s="60" t="s">
        <v>155</v>
      </c>
      <c r="B279" s="64" t="s">
        <v>46</v>
      </c>
      <c r="C279" s="61" t="s">
        <v>82</v>
      </c>
      <c r="D279" s="61" t="s">
        <v>63</v>
      </c>
      <c r="E279" s="61" t="s">
        <v>226</v>
      </c>
      <c r="F279" s="61" t="s">
        <v>128</v>
      </c>
      <c r="G279" s="112">
        <f>G280</f>
        <v>1373366.47</v>
      </c>
      <c r="H279" s="62"/>
      <c r="I279" s="62"/>
      <c r="J279" s="44"/>
      <c r="K279" s="44"/>
    </row>
    <row r="280" spans="1:11" ht="42.75" customHeight="1">
      <c r="A280" s="60" t="s">
        <v>111</v>
      </c>
      <c r="B280" s="61" t="s">
        <v>46</v>
      </c>
      <c r="C280" s="61" t="s">
        <v>82</v>
      </c>
      <c r="D280" s="61" t="s">
        <v>63</v>
      </c>
      <c r="E280" s="61" t="s">
        <v>226</v>
      </c>
      <c r="F280" s="61" t="s">
        <v>112</v>
      </c>
      <c r="G280" s="112">
        <v>1373366.47</v>
      </c>
      <c r="H280" s="62"/>
      <c r="I280" s="62"/>
      <c r="J280" s="46"/>
      <c r="K280" s="46"/>
    </row>
    <row r="281" spans="1:14" ht="15" hidden="1">
      <c r="A281" s="32" t="s">
        <v>66</v>
      </c>
      <c r="B281" s="19" t="s">
        <v>46</v>
      </c>
      <c r="C281" s="16" t="s">
        <v>82</v>
      </c>
      <c r="D281" s="16" t="s">
        <v>63</v>
      </c>
      <c r="E281" s="16" t="s">
        <v>226</v>
      </c>
      <c r="F281" s="16" t="s">
        <v>131</v>
      </c>
      <c r="G281" s="113">
        <f>G282</f>
        <v>0</v>
      </c>
      <c r="H281" s="55"/>
      <c r="I281" s="55"/>
      <c r="J281" s="44"/>
      <c r="K281" s="44"/>
      <c r="M281" s="2"/>
      <c r="N281" s="5"/>
    </row>
    <row r="282" spans="1:11" ht="15" hidden="1">
      <c r="A282" s="33" t="s">
        <v>83</v>
      </c>
      <c r="B282" s="18" t="s">
        <v>46</v>
      </c>
      <c r="C282" s="18" t="s">
        <v>82</v>
      </c>
      <c r="D282" s="18" t="s">
        <v>63</v>
      </c>
      <c r="E282" s="18" t="s">
        <v>226</v>
      </c>
      <c r="F282" s="18" t="s">
        <v>7</v>
      </c>
      <c r="G282" s="115"/>
      <c r="H282" s="55"/>
      <c r="I282" s="55"/>
      <c r="J282" s="46"/>
      <c r="K282" s="46"/>
    </row>
    <row r="283" spans="1:11" ht="135" hidden="1">
      <c r="A283" s="32" t="s">
        <v>312</v>
      </c>
      <c r="B283" s="19" t="s">
        <v>46</v>
      </c>
      <c r="C283" s="16" t="s">
        <v>82</v>
      </c>
      <c r="D283" s="16" t="s">
        <v>63</v>
      </c>
      <c r="E283" s="16" t="s">
        <v>311</v>
      </c>
      <c r="F283" s="16" t="s">
        <v>57</v>
      </c>
      <c r="G283" s="113">
        <f>G284</f>
        <v>0</v>
      </c>
      <c r="H283" s="55"/>
      <c r="I283" s="55"/>
      <c r="J283" s="44"/>
      <c r="K283" s="44"/>
    </row>
    <row r="284" spans="1:11" ht="45" hidden="1">
      <c r="A284" s="27" t="s">
        <v>155</v>
      </c>
      <c r="B284" s="19" t="s">
        <v>46</v>
      </c>
      <c r="C284" s="16" t="s">
        <v>82</v>
      </c>
      <c r="D284" s="16" t="s">
        <v>63</v>
      </c>
      <c r="E284" s="16" t="s">
        <v>311</v>
      </c>
      <c r="F284" s="16" t="s">
        <v>128</v>
      </c>
      <c r="G284" s="113">
        <f>G285</f>
        <v>0</v>
      </c>
      <c r="H284" s="55"/>
      <c r="I284" s="55"/>
      <c r="J284" s="44"/>
      <c r="K284" s="44"/>
    </row>
    <row r="285" spans="1:11" ht="60" hidden="1">
      <c r="A285" s="29" t="s">
        <v>111</v>
      </c>
      <c r="B285" s="21" t="s">
        <v>46</v>
      </c>
      <c r="C285" s="18" t="s">
        <v>82</v>
      </c>
      <c r="D285" s="18" t="s">
        <v>63</v>
      </c>
      <c r="E285" s="18" t="s">
        <v>311</v>
      </c>
      <c r="F285" s="17" t="s">
        <v>112</v>
      </c>
      <c r="G285" s="114"/>
      <c r="H285" s="55"/>
      <c r="I285" s="55"/>
      <c r="J285" s="45"/>
      <c r="K285" s="45"/>
    </row>
    <row r="286" spans="1:11" ht="28.5" customHeight="1">
      <c r="A286" s="56" t="s">
        <v>337</v>
      </c>
      <c r="B286" s="58" t="s">
        <v>46</v>
      </c>
      <c r="C286" s="58" t="s">
        <v>82</v>
      </c>
      <c r="D286" s="58" t="s">
        <v>63</v>
      </c>
      <c r="E286" s="58" t="s">
        <v>340</v>
      </c>
      <c r="F286" s="58" t="s">
        <v>57</v>
      </c>
      <c r="G286" s="111">
        <f>G287</f>
        <v>17697520.86</v>
      </c>
      <c r="H286" s="59"/>
      <c r="I286" s="59"/>
      <c r="J286" s="45"/>
      <c r="K286" s="45"/>
    </row>
    <row r="287" spans="1:11" ht="32.25" customHeight="1">
      <c r="A287" s="60" t="s">
        <v>338</v>
      </c>
      <c r="B287" s="61" t="s">
        <v>46</v>
      </c>
      <c r="C287" s="61" t="s">
        <v>82</v>
      </c>
      <c r="D287" s="61" t="s">
        <v>63</v>
      </c>
      <c r="E287" s="61" t="s">
        <v>339</v>
      </c>
      <c r="F287" s="61" t="s">
        <v>57</v>
      </c>
      <c r="G287" s="112">
        <f>G288</f>
        <v>17697520.86</v>
      </c>
      <c r="H287" s="62"/>
      <c r="I287" s="62"/>
      <c r="J287" s="45"/>
      <c r="K287" s="45"/>
    </row>
    <row r="288" spans="1:11" ht="43.5" customHeight="1">
      <c r="A288" s="60" t="s">
        <v>341</v>
      </c>
      <c r="B288" s="61" t="s">
        <v>46</v>
      </c>
      <c r="C288" s="61" t="s">
        <v>82</v>
      </c>
      <c r="D288" s="61" t="s">
        <v>63</v>
      </c>
      <c r="E288" s="61" t="s">
        <v>421</v>
      </c>
      <c r="F288" s="61" t="s">
        <v>57</v>
      </c>
      <c r="G288" s="112">
        <f>G289</f>
        <v>17697520.86</v>
      </c>
      <c r="H288" s="62"/>
      <c r="I288" s="62"/>
      <c r="J288" s="45"/>
      <c r="K288" s="45"/>
    </row>
    <row r="289" spans="1:11" ht="45">
      <c r="A289" s="60" t="s">
        <v>155</v>
      </c>
      <c r="B289" s="61" t="s">
        <v>46</v>
      </c>
      <c r="C289" s="61" t="s">
        <v>82</v>
      </c>
      <c r="D289" s="61" t="s">
        <v>63</v>
      </c>
      <c r="E289" s="61" t="s">
        <v>421</v>
      </c>
      <c r="F289" s="61" t="s">
        <v>128</v>
      </c>
      <c r="G289" s="112">
        <f>G290</f>
        <v>17697520.86</v>
      </c>
      <c r="H289" s="62"/>
      <c r="I289" s="62"/>
      <c r="J289" s="45"/>
      <c r="K289" s="45"/>
    </row>
    <row r="290" spans="1:11" ht="48" customHeight="1">
      <c r="A290" s="60" t="s">
        <v>111</v>
      </c>
      <c r="B290" s="61" t="s">
        <v>46</v>
      </c>
      <c r="C290" s="61" t="s">
        <v>82</v>
      </c>
      <c r="D290" s="61" t="s">
        <v>63</v>
      </c>
      <c r="E290" s="61" t="s">
        <v>421</v>
      </c>
      <c r="F290" s="61" t="s">
        <v>112</v>
      </c>
      <c r="G290" s="112">
        <v>17697520.86</v>
      </c>
      <c r="H290" s="62"/>
      <c r="I290" s="62"/>
      <c r="J290" s="45"/>
      <c r="K290" s="45"/>
    </row>
    <row r="291" spans="1:11" ht="48" customHeight="1" hidden="1">
      <c r="A291" s="56"/>
      <c r="B291" s="58" t="s">
        <v>46</v>
      </c>
      <c r="C291" s="58" t="s">
        <v>82</v>
      </c>
      <c r="D291" s="58" t="s">
        <v>56</v>
      </c>
      <c r="E291" s="58" t="s">
        <v>147</v>
      </c>
      <c r="F291" s="58" t="s">
        <v>57</v>
      </c>
      <c r="G291" s="111">
        <f>G295</f>
        <v>249900</v>
      </c>
      <c r="H291" s="62"/>
      <c r="I291" s="62"/>
      <c r="J291" s="45"/>
      <c r="K291" s="45"/>
    </row>
    <row r="292" spans="1:11" ht="27.75" customHeight="1">
      <c r="A292" s="30" t="s">
        <v>427</v>
      </c>
      <c r="B292" s="24" t="s">
        <v>46</v>
      </c>
      <c r="C292" s="24" t="s">
        <v>82</v>
      </c>
      <c r="D292" s="24" t="s">
        <v>63</v>
      </c>
      <c r="E292" s="24" t="s">
        <v>413</v>
      </c>
      <c r="F292" s="24" t="s">
        <v>57</v>
      </c>
      <c r="G292" s="121">
        <f>SUM(G293)</f>
        <v>99983.96</v>
      </c>
      <c r="H292" s="62"/>
      <c r="I292" s="62"/>
      <c r="J292" s="45"/>
      <c r="K292" s="45"/>
    </row>
    <row r="293" spans="1:11" ht="48" customHeight="1">
      <c r="A293" s="60" t="s">
        <v>155</v>
      </c>
      <c r="B293" s="155" t="s">
        <v>46</v>
      </c>
      <c r="C293" s="155" t="s">
        <v>82</v>
      </c>
      <c r="D293" s="155" t="s">
        <v>63</v>
      </c>
      <c r="E293" s="155" t="s">
        <v>413</v>
      </c>
      <c r="F293" s="155" t="s">
        <v>128</v>
      </c>
      <c r="G293" s="117">
        <f>SUM(G294)</f>
        <v>99983.96</v>
      </c>
      <c r="H293" s="62"/>
      <c r="I293" s="62"/>
      <c r="J293" s="45"/>
      <c r="K293" s="45"/>
    </row>
    <row r="294" spans="1:11" ht="48" customHeight="1">
      <c r="A294" s="60" t="s">
        <v>111</v>
      </c>
      <c r="B294" s="155" t="s">
        <v>46</v>
      </c>
      <c r="C294" s="155" t="s">
        <v>82</v>
      </c>
      <c r="D294" s="155" t="s">
        <v>63</v>
      </c>
      <c r="E294" s="155" t="s">
        <v>413</v>
      </c>
      <c r="F294" s="155" t="s">
        <v>112</v>
      </c>
      <c r="G294" s="117">
        <v>99983.96</v>
      </c>
      <c r="H294" s="62"/>
      <c r="I294" s="62"/>
      <c r="J294" s="45"/>
      <c r="K294" s="45"/>
    </row>
    <row r="295" spans="1:11" ht="48" customHeight="1">
      <c r="A295" s="56" t="s">
        <v>408</v>
      </c>
      <c r="B295" s="58" t="s">
        <v>46</v>
      </c>
      <c r="C295" s="58" t="s">
        <v>82</v>
      </c>
      <c r="D295" s="58" t="s">
        <v>82</v>
      </c>
      <c r="E295" s="58" t="s">
        <v>147</v>
      </c>
      <c r="F295" s="58" t="s">
        <v>57</v>
      </c>
      <c r="G295" s="111">
        <f>G296</f>
        <v>249900</v>
      </c>
      <c r="H295" s="62"/>
      <c r="I295" s="62"/>
      <c r="J295" s="45"/>
      <c r="K295" s="45"/>
    </row>
    <row r="296" spans="1:11" ht="84" customHeight="1">
      <c r="A296" s="56" t="s">
        <v>372</v>
      </c>
      <c r="B296" s="58" t="s">
        <v>46</v>
      </c>
      <c r="C296" s="58" t="s">
        <v>82</v>
      </c>
      <c r="D296" s="58" t="s">
        <v>82</v>
      </c>
      <c r="E296" s="58" t="s">
        <v>224</v>
      </c>
      <c r="F296" s="58" t="s">
        <v>57</v>
      </c>
      <c r="G296" s="111">
        <f>G297</f>
        <v>249900</v>
      </c>
      <c r="H296" s="62"/>
      <c r="I296" s="62"/>
      <c r="J296" s="45"/>
      <c r="K296" s="45"/>
    </row>
    <row r="297" spans="1:11" s="8" customFormat="1" ht="48" customHeight="1">
      <c r="A297" s="139" t="s">
        <v>245</v>
      </c>
      <c r="B297" s="140" t="s">
        <v>46</v>
      </c>
      <c r="C297" s="140" t="s">
        <v>82</v>
      </c>
      <c r="D297" s="140" t="s">
        <v>82</v>
      </c>
      <c r="E297" s="140" t="s">
        <v>225</v>
      </c>
      <c r="F297" s="140" t="s">
        <v>57</v>
      </c>
      <c r="G297" s="118">
        <f>G298</f>
        <v>249900</v>
      </c>
      <c r="H297" s="97"/>
      <c r="I297" s="97"/>
      <c r="J297" s="141"/>
      <c r="K297" s="141"/>
    </row>
    <row r="298" spans="1:11" s="8" customFormat="1" ht="86.25" customHeight="1">
      <c r="A298" s="139" t="s">
        <v>410</v>
      </c>
      <c r="B298" s="140" t="s">
        <v>46</v>
      </c>
      <c r="C298" s="140" t="s">
        <v>82</v>
      </c>
      <c r="D298" s="140" t="s">
        <v>82</v>
      </c>
      <c r="E298" s="140" t="s">
        <v>409</v>
      </c>
      <c r="F298" s="140" t="s">
        <v>57</v>
      </c>
      <c r="G298" s="118">
        <f>G299</f>
        <v>249900</v>
      </c>
      <c r="H298" s="97"/>
      <c r="I298" s="97"/>
      <c r="J298" s="141"/>
      <c r="K298" s="141"/>
    </row>
    <row r="299" spans="1:11" s="8" customFormat="1" ht="48.75" customHeight="1">
      <c r="A299" s="60" t="s">
        <v>155</v>
      </c>
      <c r="B299" s="140" t="s">
        <v>46</v>
      </c>
      <c r="C299" s="140" t="s">
        <v>82</v>
      </c>
      <c r="D299" s="140" t="s">
        <v>82</v>
      </c>
      <c r="E299" s="140" t="s">
        <v>409</v>
      </c>
      <c r="F299" s="140" t="s">
        <v>128</v>
      </c>
      <c r="G299" s="118">
        <f>G300</f>
        <v>249900</v>
      </c>
      <c r="H299" s="97"/>
      <c r="I299" s="97"/>
      <c r="J299" s="141"/>
      <c r="K299" s="141"/>
    </row>
    <row r="300" spans="1:11" ht="48" customHeight="1">
      <c r="A300" s="60" t="s">
        <v>111</v>
      </c>
      <c r="B300" s="140" t="s">
        <v>46</v>
      </c>
      <c r="C300" s="140" t="s">
        <v>82</v>
      </c>
      <c r="D300" s="140" t="s">
        <v>82</v>
      </c>
      <c r="E300" s="140" t="s">
        <v>409</v>
      </c>
      <c r="F300" s="61" t="s">
        <v>112</v>
      </c>
      <c r="G300" s="112">
        <v>249900</v>
      </c>
      <c r="H300" s="62"/>
      <c r="I300" s="62"/>
      <c r="J300" s="45"/>
      <c r="K300" s="45"/>
    </row>
    <row r="301" spans="1:13" ht="20.25" customHeight="1">
      <c r="A301" s="56" t="s">
        <v>92</v>
      </c>
      <c r="B301" s="58" t="s">
        <v>46</v>
      </c>
      <c r="C301" s="58" t="s">
        <v>71</v>
      </c>
      <c r="D301" s="58" t="s">
        <v>56</v>
      </c>
      <c r="E301" s="58" t="s">
        <v>147</v>
      </c>
      <c r="F301" s="58" t="s">
        <v>57</v>
      </c>
      <c r="G301" s="111">
        <f>G302</f>
        <v>141855.24</v>
      </c>
      <c r="H301" s="59"/>
      <c r="I301" s="59"/>
      <c r="J301" s="48"/>
      <c r="K301" s="48"/>
      <c r="M301" s="10"/>
    </row>
    <row r="302" spans="1:11" ht="28.5">
      <c r="A302" s="56" t="s">
        <v>93</v>
      </c>
      <c r="B302" s="58" t="s">
        <v>46</v>
      </c>
      <c r="C302" s="58" t="s">
        <v>71</v>
      </c>
      <c r="D302" s="58" t="s">
        <v>71</v>
      </c>
      <c r="E302" s="58" t="s">
        <v>147</v>
      </c>
      <c r="F302" s="58" t="s">
        <v>57</v>
      </c>
      <c r="G302" s="111">
        <f>G303</f>
        <v>141855.24</v>
      </c>
      <c r="H302" s="59"/>
      <c r="I302" s="59"/>
      <c r="J302" s="43"/>
      <c r="K302" s="43"/>
    </row>
    <row r="303" spans="1:11" ht="85.5">
      <c r="A303" s="56" t="s">
        <v>371</v>
      </c>
      <c r="B303" s="58" t="s">
        <v>46</v>
      </c>
      <c r="C303" s="58" t="s">
        <v>71</v>
      </c>
      <c r="D303" s="58" t="s">
        <v>71</v>
      </c>
      <c r="E303" s="58" t="s">
        <v>227</v>
      </c>
      <c r="F303" s="58" t="s">
        <v>57</v>
      </c>
      <c r="G303" s="111">
        <f>G304</f>
        <v>141855.24</v>
      </c>
      <c r="H303" s="59"/>
      <c r="I303" s="59"/>
      <c r="J303" s="52"/>
      <c r="K303" s="52"/>
    </row>
    <row r="304" spans="1:11" ht="42.75" customHeight="1">
      <c r="A304" s="65" t="s">
        <v>370</v>
      </c>
      <c r="B304" s="67" t="s">
        <v>46</v>
      </c>
      <c r="C304" s="67" t="s">
        <v>71</v>
      </c>
      <c r="D304" s="67" t="s">
        <v>71</v>
      </c>
      <c r="E304" s="67" t="s">
        <v>228</v>
      </c>
      <c r="F304" s="67" t="s">
        <v>57</v>
      </c>
      <c r="G304" s="110">
        <f>G305</f>
        <v>141855.24</v>
      </c>
      <c r="H304" s="68"/>
      <c r="I304" s="68"/>
      <c r="J304" s="44"/>
      <c r="K304" s="44"/>
    </row>
    <row r="305" spans="1:11" ht="30">
      <c r="A305" s="60" t="s">
        <v>278</v>
      </c>
      <c r="B305" s="61" t="s">
        <v>46</v>
      </c>
      <c r="C305" s="61" t="s">
        <v>71</v>
      </c>
      <c r="D305" s="61" t="s">
        <v>71</v>
      </c>
      <c r="E305" s="61" t="s">
        <v>229</v>
      </c>
      <c r="F305" s="61" t="s">
        <v>57</v>
      </c>
      <c r="G305" s="112">
        <f>G306</f>
        <v>141855.24</v>
      </c>
      <c r="H305" s="62"/>
      <c r="I305" s="62"/>
      <c r="J305" s="44"/>
      <c r="K305" s="44"/>
    </row>
    <row r="306" spans="1:11" ht="60">
      <c r="A306" s="60" t="s">
        <v>23</v>
      </c>
      <c r="B306" s="61" t="s">
        <v>46</v>
      </c>
      <c r="C306" s="61" t="s">
        <v>71</v>
      </c>
      <c r="D306" s="61" t="s">
        <v>71</v>
      </c>
      <c r="E306" s="61" t="s">
        <v>230</v>
      </c>
      <c r="F306" s="61" t="s">
        <v>57</v>
      </c>
      <c r="G306" s="112">
        <f>G307+G309+G311</f>
        <v>141855.24</v>
      </c>
      <c r="H306" s="62"/>
      <c r="I306" s="62"/>
      <c r="J306" s="44"/>
      <c r="K306" s="44"/>
    </row>
    <row r="307" spans="1:11" ht="45">
      <c r="A307" s="60" t="s">
        <v>155</v>
      </c>
      <c r="B307" s="64" t="s">
        <v>46</v>
      </c>
      <c r="C307" s="61" t="s">
        <v>71</v>
      </c>
      <c r="D307" s="61" t="s">
        <v>71</v>
      </c>
      <c r="E307" s="61" t="s">
        <v>230</v>
      </c>
      <c r="F307" s="61" t="s">
        <v>128</v>
      </c>
      <c r="G307" s="112">
        <f>G308</f>
        <v>93855.24</v>
      </c>
      <c r="H307" s="62"/>
      <c r="I307" s="62"/>
      <c r="J307" s="44"/>
      <c r="K307" s="44"/>
    </row>
    <row r="308" spans="1:11" ht="45" customHeight="1">
      <c r="A308" s="60" t="s">
        <v>111</v>
      </c>
      <c r="B308" s="61" t="s">
        <v>46</v>
      </c>
      <c r="C308" s="61" t="s">
        <v>71</v>
      </c>
      <c r="D308" s="61" t="s">
        <v>71</v>
      </c>
      <c r="E308" s="61" t="s">
        <v>230</v>
      </c>
      <c r="F308" s="61" t="s">
        <v>112</v>
      </c>
      <c r="G308" s="112">
        <v>93855.24</v>
      </c>
      <c r="H308" s="62"/>
      <c r="I308" s="62"/>
      <c r="J308" s="46"/>
      <c r="K308" s="46"/>
    </row>
    <row r="309" spans="1:11" ht="30">
      <c r="A309" s="60" t="s">
        <v>134</v>
      </c>
      <c r="B309" s="64" t="s">
        <v>46</v>
      </c>
      <c r="C309" s="61" t="s">
        <v>71</v>
      </c>
      <c r="D309" s="61" t="s">
        <v>71</v>
      </c>
      <c r="E309" s="61" t="s">
        <v>230</v>
      </c>
      <c r="F309" s="61" t="s">
        <v>133</v>
      </c>
      <c r="G309" s="112">
        <f>SUM(G310:G319)</f>
        <v>48000</v>
      </c>
      <c r="H309" s="62"/>
      <c r="I309" s="62"/>
      <c r="J309" s="44"/>
      <c r="K309" s="44"/>
    </row>
    <row r="310" spans="1:11" ht="18" customHeight="1">
      <c r="A310" s="74" t="s">
        <v>276</v>
      </c>
      <c r="B310" s="61" t="s">
        <v>46</v>
      </c>
      <c r="C310" s="61" t="s">
        <v>71</v>
      </c>
      <c r="D310" s="61" t="s">
        <v>71</v>
      </c>
      <c r="E310" s="61" t="s">
        <v>230</v>
      </c>
      <c r="F310" s="61" t="s">
        <v>275</v>
      </c>
      <c r="G310" s="112">
        <v>48000</v>
      </c>
      <c r="H310" s="62"/>
      <c r="I310" s="62"/>
      <c r="J310" s="46"/>
      <c r="K310" s="46"/>
    </row>
    <row r="311" spans="1:11" ht="15" hidden="1">
      <c r="A311" s="32" t="s">
        <v>66</v>
      </c>
      <c r="B311" s="19" t="s">
        <v>46</v>
      </c>
      <c r="C311" s="16" t="s">
        <v>71</v>
      </c>
      <c r="D311" s="16" t="s">
        <v>71</v>
      </c>
      <c r="E311" s="16" t="s">
        <v>230</v>
      </c>
      <c r="F311" s="16" t="s">
        <v>131</v>
      </c>
      <c r="G311" s="113">
        <f>G312</f>
        <v>0</v>
      </c>
      <c r="H311" s="55"/>
      <c r="I311" s="55"/>
      <c r="J311" s="44"/>
      <c r="K311" s="44"/>
    </row>
    <row r="312" spans="1:11" ht="15" hidden="1">
      <c r="A312" s="33" t="s">
        <v>83</v>
      </c>
      <c r="B312" s="18" t="s">
        <v>46</v>
      </c>
      <c r="C312" s="18" t="s">
        <v>71</v>
      </c>
      <c r="D312" s="18" t="s">
        <v>71</v>
      </c>
      <c r="E312" s="18" t="s">
        <v>230</v>
      </c>
      <c r="F312" s="18" t="s">
        <v>7</v>
      </c>
      <c r="G312" s="115"/>
      <c r="H312" s="55"/>
      <c r="I312" s="55"/>
      <c r="J312" s="46"/>
      <c r="K312" s="46"/>
    </row>
    <row r="313" spans="1:13" ht="15" hidden="1">
      <c r="A313" s="31" t="s">
        <v>36</v>
      </c>
      <c r="B313" s="22" t="s">
        <v>46</v>
      </c>
      <c r="C313" s="22" t="s">
        <v>94</v>
      </c>
      <c r="D313" s="22" t="s">
        <v>56</v>
      </c>
      <c r="E313" s="22" t="s">
        <v>147</v>
      </c>
      <c r="F313" s="22" t="s">
        <v>57</v>
      </c>
      <c r="G313" s="119">
        <f aca="true" t="shared" si="0" ref="G313:G318">G314</f>
        <v>0</v>
      </c>
      <c r="H313" s="55"/>
      <c r="I313" s="55"/>
      <c r="J313" s="48"/>
      <c r="K313" s="48"/>
      <c r="M313" s="10"/>
    </row>
    <row r="314" spans="1:11" ht="15" hidden="1">
      <c r="A314" s="26" t="s">
        <v>95</v>
      </c>
      <c r="B314" s="14" t="s">
        <v>46</v>
      </c>
      <c r="C314" s="14" t="s">
        <v>94</v>
      </c>
      <c r="D314" s="14" t="s">
        <v>55</v>
      </c>
      <c r="E314" s="14" t="s">
        <v>147</v>
      </c>
      <c r="F314" s="14" t="s">
        <v>57</v>
      </c>
      <c r="G314" s="120">
        <f t="shared" si="0"/>
        <v>0</v>
      </c>
      <c r="H314" s="55"/>
      <c r="I314" s="55"/>
      <c r="J314" s="43"/>
      <c r="K314" s="43"/>
    </row>
    <row r="315" spans="1:11" ht="60" hidden="1">
      <c r="A315" s="27" t="s">
        <v>303</v>
      </c>
      <c r="B315" s="16" t="s">
        <v>46</v>
      </c>
      <c r="C315" s="16" t="s">
        <v>94</v>
      </c>
      <c r="D315" s="16" t="s">
        <v>55</v>
      </c>
      <c r="E315" s="16" t="s">
        <v>224</v>
      </c>
      <c r="F315" s="16" t="s">
        <v>57</v>
      </c>
      <c r="G315" s="113">
        <f t="shared" si="0"/>
        <v>0</v>
      </c>
      <c r="H315" s="55"/>
      <c r="I315" s="55"/>
      <c r="J315" s="44"/>
      <c r="K315" s="44"/>
    </row>
    <row r="316" spans="1:11" ht="60" hidden="1">
      <c r="A316" s="27" t="s">
        <v>245</v>
      </c>
      <c r="B316" s="16" t="s">
        <v>46</v>
      </c>
      <c r="C316" s="16" t="s">
        <v>94</v>
      </c>
      <c r="D316" s="16" t="s">
        <v>55</v>
      </c>
      <c r="E316" s="16" t="s">
        <v>225</v>
      </c>
      <c r="F316" s="16" t="s">
        <v>57</v>
      </c>
      <c r="G316" s="113">
        <f t="shared" si="0"/>
        <v>0</v>
      </c>
      <c r="H316" s="55"/>
      <c r="I316" s="55"/>
      <c r="J316" s="44"/>
      <c r="K316" s="44"/>
    </row>
    <row r="317" spans="1:11" ht="45" hidden="1">
      <c r="A317" s="27" t="s">
        <v>317</v>
      </c>
      <c r="B317" s="16" t="s">
        <v>46</v>
      </c>
      <c r="C317" s="16" t="s">
        <v>94</v>
      </c>
      <c r="D317" s="16" t="s">
        <v>55</v>
      </c>
      <c r="E317" s="16" t="s">
        <v>316</v>
      </c>
      <c r="F317" s="16" t="s">
        <v>57</v>
      </c>
      <c r="G317" s="113">
        <f t="shared" si="0"/>
        <v>0</v>
      </c>
      <c r="H317" s="55"/>
      <c r="I317" s="55"/>
      <c r="J317" s="44"/>
      <c r="K317" s="44"/>
    </row>
    <row r="318" spans="1:14" ht="15" hidden="1">
      <c r="A318" s="32" t="s">
        <v>66</v>
      </c>
      <c r="B318" s="19" t="s">
        <v>46</v>
      </c>
      <c r="C318" s="16" t="s">
        <v>94</v>
      </c>
      <c r="D318" s="16" t="s">
        <v>55</v>
      </c>
      <c r="E318" s="16" t="s">
        <v>316</v>
      </c>
      <c r="F318" s="16" t="s">
        <v>131</v>
      </c>
      <c r="G318" s="113">
        <f t="shared" si="0"/>
        <v>0</v>
      </c>
      <c r="H318" s="55"/>
      <c r="I318" s="55"/>
      <c r="J318" s="44"/>
      <c r="K318" s="44"/>
      <c r="M318" s="2"/>
      <c r="N318" s="5"/>
    </row>
    <row r="319" spans="1:11" ht="19.5" customHeight="1" hidden="1">
      <c r="A319" s="33" t="s">
        <v>83</v>
      </c>
      <c r="B319" s="18" t="s">
        <v>46</v>
      </c>
      <c r="C319" s="18" t="s">
        <v>94</v>
      </c>
      <c r="D319" s="18" t="s">
        <v>55</v>
      </c>
      <c r="E319" s="18" t="s">
        <v>316</v>
      </c>
      <c r="F319" s="18" t="s">
        <v>7</v>
      </c>
      <c r="G319" s="115"/>
      <c r="H319" s="55"/>
      <c r="I319" s="55"/>
      <c r="J319" s="46"/>
      <c r="K319" s="46"/>
    </row>
    <row r="320" spans="1:11" ht="19.5" customHeight="1">
      <c r="A320" s="56" t="s">
        <v>96</v>
      </c>
      <c r="B320" s="58" t="s">
        <v>46</v>
      </c>
      <c r="C320" s="58" t="s">
        <v>97</v>
      </c>
      <c r="D320" s="58" t="s">
        <v>98</v>
      </c>
      <c r="E320" s="58" t="s">
        <v>147</v>
      </c>
      <c r="F320" s="58" t="s">
        <v>57</v>
      </c>
      <c r="G320" s="111">
        <f>G321+G328</f>
        <v>2522307.47</v>
      </c>
      <c r="H320" s="59"/>
      <c r="I320" s="59"/>
      <c r="J320" s="48"/>
      <c r="K320" s="48"/>
    </row>
    <row r="321" spans="1:11" ht="19.5" customHeight="1">
      <c r="A321" s="56" t="s">
        <v>99</v>
      </c>
      <c r="B321" s="58" t="s">
        <v>46</v>
      </c>
      <c r="C321" s="58" t="s">
        <v>79</v>
      </c>
      <c r="D321" s="58" t="s">
        <v>55</v>
      </c>
      <c r="E321" s="58" t="s">
        <v>147</v>
      </c>
      <c r="F321" s="58" t="s">
        <v>57</v>
      </c>
      <c r="G321" s="111">
        <f>G322</f>
        <v>99356.22</v>
      </c>
      <c r="H321" s="59"/>
      <c r="I321" s="59"/>
      <c r="J321" s="43"/>
      <c r="K321" s="43"/>
    </row>
    <row r="322" spans="1:11" ht="57">
      <c r="A322" s="56" t="s">
        <v>369</v>
      </c>
      <c r="B322" s="58" t="s">
        <v>46</v>
      </c>
      <c r="C322" s="58" t="s">
        <v>79</v>
      </c>
      <c r="D322" s="58" t="s">
        <v>55</v>
      </c>
      <c r="E322" s="58" t="s">
        <v>179</v>
      </c>
      <c r="F322" s="58" t="s">
        <v>57</v>
      </c>
      <c r="G322" s="111">
        <f>G323</f>
        <v>99356.22</v>
      </c>
      <c r="H322" s="59"/>
      <c r="I322" s="59"/>
      <c r="J322" s="44"/>
      <c r="K322" s="44"/>
    </row>
    <row r="323" spans="1:11" ht="59.25" customHeight="1">
      <c r="A323" s="65" t="s">
        <v>24</v>
      </c>
      <c r="B323" s="67" t="s">
        <v>46</v>
      </c>
      <c r="C323" s="67" t="s">
        <v>79</v>
      </c>
      <c r="D323" s="67" t="s">
        <v>55</v>
      </c>
      <c r="E323" s="67" t="s">
        <v>254</v>
      </c>
      <c r="F323" s="67" t="s">
        <v>57</v>
      </c>
      <c r="G323" s="110">
        <f>G327</f>
        <v>99356.22</v>
      </c>
      <c r="H323" s="68"/>
      <c r="I323" s="68"/>
      <c r="J323" s="44"/>
      <c r="K323" s="44"/>
    </row>
    <row r="324" spans="1:11" ht="60">
      <c r="A324" s="60" t="s">
        <v>256</v>
      </c>
      <c r="B324" s="61" t="s">
        <v>46</v>
      </c>
      <c r="C324" s="61" t="s">
        <v>79</v>
      </c>
      <c r="D324" s="61" t="s">
        <v>55</v>
      </c>
      <c r="E324" s="61" t="s">
        <v>255</v>
      </c>
      <c r="F324" s="61" t="s">
        <v>57</v>
      </c>
      <c r="G324" s="112">
        <f>G325</f>
        <v>99356.22</v>
      </c>
      <c r="H324" s="62"/>
      <c r="I324" s="62"/>
      <c r="J324" s="44"/>
      <c r="K324" s="44"/>
    </row>
    <row r="325" spans="1:11" ht="30">
      <c r="A325" s="60" t="s">
        <v>120</v>
      </c>
      <c r="B325" s="61" t="s">
        <v>46</v>
      </c>
      <c r="C325" s="61" t="s">
        <v>79</v>
      </c>
      <c r="D325" s="61" t="s">
        <v>55</v>
      </c>
      <c r="E325" s="61" t="s">
        <v>257</v>
      </c>
      <c r="F325" s="61" t="s">
        <v>57</v>
      </c>
      <c r="G325" s="112">
        <f>G327</f>
        <v>99356.22</v>
      </c>
      <c r="H325" s="62"/>
      <c r="I325" s="62"/>
      <c r="J325" s="44"/>
      <c r="K325" s="44"/>
    </row>
    <row r="326" spans="1:11" ht="30">
      <c r="A326" s="60" t="s">
        <v>134</v>
      </c>
      <c r="B326" s="61" t="s">
        <v>46</v>
      </c>
      <c r="C326" s="61" t="s">
        <v>79</v>
      </c>
      <c r="D326" s="61" t="s">
        <v>55</v>
      </c>
      <c r="E326" s="61" t="s">
        <v>257</v>
      </c>
      <c r="F326" s="61" t="s">
        <v>133</v>
      </c>
      <c r="G326" s="112">
        <f>G327</f>
        <v>99356.22</v>
      </c>
      <c r="H326" s="62"/>
      <c r="I326" s="62"/>
      <c r="J326" s="44"/>
      <c r="K326" s="44"/>
    </row>
    <row r="327" spans="1:11" ht="30">
      <c r="A327" s="60" t="s">
        <v>363</v>
      </c>
      <c r="B327" s="61" t="s">
        <v>46</v>
      </c>
      <c r="C327" s="61" t="s">
        <v>79</v>
      </c>
      <c r="D327" s="61" t="s">
        <v>55</v>
      </c>
      <c r="E327" s="61" t="s">
        <v>257</v>
      </c>
      <c r="F327" s="61" t="s">
        <v>362</v>
      </c>
      <c r="G327" s="112">
        <v>99356.22</v>
      </c>
      <c r="H327" s="62"/>
      <c r="I327" s="62"/>
      <c r="J327" s="45"/>
      <c r="K327" s="45"/>
    </row>
    <row r="328" spans="1:11" ht="27.75" customHeight="1">
      <c r="A328" s="56" t="s">
        <v>100</v>
      </c>
      <c r="B328" s="58" t="s">
        <v>46</v>
      </c>
      <c r="C328" s="58" t="s">
        <v>79</v>
      </c>
      <c r="D328" s="58" t="s">
        <v>63</v>
      </c>
      <c r="E328" s="58" t="s">
        <v>147</v>
      </c>
      <c r="F328" s="58" t="s">
        <v>57</v>
      </c>
      <c r="G328" s="111">
        <f>G342+G350+G355+G360+G365</f>
        <v>2422951.25</v>
      </c>
      <c r="H328" s="59"/>
      <c r="I328" s="59"/>
      <c r="J328" s="43"/>
      <c r="K328" s="43"/>
    </row>
    <row r="329" spans="1:11" ht="85.5" hidden="1">
      <c r="A329" s="34" t="s">
        <v>327</v>
      </c>
      <c r="B329" s="24" t="s">
        <v>46</v>
      </c>
      <c r="C329" s="16" t="s">
        <v>79</v>
      </c>
      <c r="D329" s="16" t="s">
        <v>63</v>
      </c>
      <c r="E329" s="24" t="s">
        <v>227</v>
      </c>
      <c r="F329" s="24" t="s">
        <v>57</v>
      </c>
      <c r="G329" s="121">
        <f>G330</f>
        <v>0</v>
      </c>
      <c r="H329" s="55"/>
      <c r="I329" s="55"/>
      <c r="J329" s="52"/>
      <c r="K329" s="52"/>
    </row>
    <row r="330" spans="1:11" ht="45" hidden="1">
      <c r="A330" s="27" t="s">
        <v>328</v>
      </c>
      <c r="B330" s="16" t="s">
        <v>46</v>
      </c>
      <c r="C330" s="16" t="s">
        <v>79</v>
      </c>
      <c r="D330" s="16" t="s">
        <v>63</v>
      </c>
      <c r="E330" s="16" t="s">
        <v>228</v>
      </c>
      <c r="F330" s="16" t="s">
        <v>57</v>
      </c>
      <c r="G330" s="113">
        <f>G334</f>
        <v>0</v>
      </c>
      <c r="H330" s="55"/>
      <c r="I330" s="55"/>
      <c r="J330" s="44"/>
      <c r="K330" s="44"/>
    </row>
    <row r="331" spans="1:11" ht="30" hidden="1">
      <c r="A331" s="27" t="s">
        <v>232</v>
      </c>
      <c r="B331" s="16" t="s">
        <v>46</v>
      </c>
      <c r="C331" s="16" t="s">
        <v>79</v>
      </c>
      <c r="D331" s="16" t="s">
        <v>63</v>
      </c>
      <c r="E331" s="16" t="s">
        <v>231</v>
      </c>
      <c r="F331" s="16" t="s">
        <v>57</v>
      </c>
      <c r="G331" s="113">
        <f>G332</f>
        <v>0</v>
      </c>
      <c r="H331" s="55"/>
      <c r="I331" s="55"/>
      <c r="J331" s="44"/>
      <c r="K331" s="44"/>
    </row>
    <row r="332" spans="1:11" ht="30" hidden="1">
      <c r="A332" s="27" t="s">
        <v>27</v>
      </c>
      <c r="B332" s="16" t="s">
        <v>46</v>
      </c>
      <c r="C332" s="16" t="s">
        <v>79</v>
      </c>
      <c r="D332" s="16" t="s">
        <v>63</v>
      </c>
      <c r="E332" s="16" t="s">
        <v>246</v>
      </c>
      <c r="F332" s="16" t="s">
        <v>57</v>
      </c>
      <c r="G332" s="113">
        <f>G334</f>
        <v>0</v>
      </c>
      <c r="H332" s="55"/>
      <c r="I332" s="55"/>
      <c r="J332" s="44"/>
      <c r="K332" s="44"/>
    </row>
    <row r="333" spans="1:11" ht="30" hidden="1">
      <c r="A333" s="27" t="s">
        <v>134</v>
      </c>
      <c r="B333" s="19" t="s">
        <v>46</v>
      </c>
      <c r="C333" s="16" t="s">
        <v>79</v>
      </c>
      <c r="D333" s="16" t="s">
        <v>63</v>
      </c>
      <c r="E333" s="16" t="s">
        <v>246</v>
      </c>
      <c r="F333" s="16" t="s">
        <v>133</v>
      </c>
      <c r="G333" s="113">
        <v>0</v>
      </c>
      <c r="H333" s="55"/>
      <c r="I333" s="55"/>
      <c r="J333" s="44"/>
      <c r="K333" s="44"/>
    </row>
    <row r="334" spans="1:11" ht="15" hidden="1">
      <c r="A334" s="35" t="s">
        <v>25</v>
      </c>
      <c r="B334" s="18" t="s">
        <v>46</v>
      </c>
      <c r="C334" s="18" t="s">
        <v>79</v>
      </c>
      <c r="D334" s="18" t="s">
        <v>63</v>
      </c>
      <c r="E334" s="18" t="s">
        <v>246</v>
      </c>
      <c r="F334" s="17" t="s">
        <v>28</v>
      </c>
      <c r="G334" s="114">
        <v>0</v>
      </c>
      <c r="H334" s="55"/>
      <c r="I334" s="55"/>
      <c r="J334" s="45"/>
      <c r="K334" s="45"/>
    </row>
    <row r="335" spans="1:11" ht="94.5" customHeight="1" hidden="1">
      <c r="A335" s="56" t="s">
        <v>368</v>
      </c>
      <c r="B335" s="58" t="s">
        <v>46</v>
      </c>
      <c r="C335" s="58" t="s">
        <v>79</v>
      </c>
      <c r="D335" s="58" t="s">
        <v>63</v>
      </c>
      <c r="E335" s="58" t="s">
        <v>227</v>
      </c>
      <c r="F335" s="58" t="s">
        <v>57</v>
      </c>
      <c r="G335" s="111">
        <f>G336</f>
        <v>0</v>
      </c>
      <c r="H335" s="59"/>
      <c r="I335" s="59"/>
      <c r="J335" s="44"/>
      <c r="K335" s="44"/>
    </row>
    <row r="336" spans="1:11" ht="45.75" customHeight="1" hidden="1">
      <c r="A336" s="65" t="s">
        <v>367</v>
      </c>
      <c r="B336" s="67" t="s">
        <v>46</v>
      </c>
      <c r="C336" s="67" t="s">
        <v>79</v>
      </c>
      <c r="D336" s="67" t="s">
        <v>63</v>
      </c>
      <c r="E336" s="67" t="s">
        <v>228</v>
      </c>
      <c r="F336" s="67" t="s">
        <v>57</v>
      </c>
      <c r="G336" s="156">
        <f>G337</f>
        <v>0</v>
      </c>
      <c r="H336" s="68"/>
      <c r="I336" s="68"/>
      <c r="J336" s="44"/>
      <c r="K336" s="44"/>
    </row>
    <row r="337" spans="1:11" ht="30.75" customHeight="1" hidden="1">
      <c r="A337" s="60" t="s">
        <v>232</v>
      </c>
      <c r="B337" s="61" t="s">
        <v>46</v>
      </c>
      <c r="C337" s="61" t="s">
        <v>79</v>
      </c>
      <c r="D337" s="61" t="s">
        <v>63</v>
      </c>
      <c r="E337" s="61" t="s">
        <v>231</v>
      </c>
      <c r="F337" s="61" t="s">
        <v>57</v>
      </c>
      <c r="G337" s="151">
        <f>G338</f>
        <v>0</v>
      </c>
      <c r="H337" s="62"/>
      <c r="I337" s="62"/>
      <c r="J337" s="44"/>
      <c r="K337" s="44"/>
    </row>
    <row r="338" spans="1:11" ht="31.5" customHeight="1" hidden="1">
      <c r="A338" s="60" t="s">
        <v>27</v>
      </c>
      <c r="B338" s="61" t="s">
        <v>46</v>
      </c>
      <c r="C338" s="61" t="s">
        <v>79</v>
      </c>
      <c r="D338" s="61" t="s">
        <v>63</v>
      </c>
      <c r="E338" s="61" t="s">
        <v>246</v>
      </c>
      <c r="F338" s="61" t="s">
        <v>57</v>
      </c>
      <c r="G338" s="151">
        <f>G339</f>
        <v>0</v>
      </c>
      <c r="H338" s="62"/>
      <c r="I338" s="62"/>
      <c r="J338" s="44"/>
      <c r="K338" s="44"/>
    </row>
    <row r="339" spans="1:11" ht="30.75" customHeight="1" hidden="1">
      <c r="A339" s="60" t="s">
        <v>134</v>
      </c>
      <c r="B339" s="61" t="s">
        <v>46</v>
      </c>
      <c r="C339" s="61" t="s">
        <v>79</v>
      </c>
      <c r="D339" s="61" t="s">
        <v>63</v>
      </c>
      <c r="E339" s="61" t="s">
        <v>246</v>
      </c>
      <c r="F339" s="61" t="s">
        <v>133</v>
      </c>
      <c r="G339" s="151">
        <f>G340</f>
        <v>0</v>
      </c>
      <c r="H339" s="62"/>
      <c r="I339" s="62"/>
      <c r="J339" s="44"/>
      <c r="K339" s="44"/>
    </row>
    <row r="340" spans="1:11" ht="36" customHeight="1" hidden="1">
      <c r="A340" s="74" t="s">
        <v>386</v>
      </c>
      <c r="B340" s="61" t="s">
        <v>46</v>
      </c>
      <c r="C340" s="61" t="s">
        <v>79</v>
      </c>
      <c r="D340" s="61" t="s">
        <v>63</v>
      </c>
      <c r="E340" s="61" t="s">
        <v>246</v>
      </c>
      <c r="F340" s="61" t="s">
        <v>390</v>
      </c>
      <c r="G340" s="151"/>
      <c r="H340" s="62"/>
      <c r="I340" s="62"/>
      <c r="J340" s="44"/>
      <c r="K340" s="44"/>
    </row>
    <row r="341" spans="1:11" ht="63" customHeight="1">
      <c r="A341" s="56" t="s">
        <v>366</v>
      </c>
      <c r="B341" s="58" t="s">
        <v>46</v>
      </c>
      <c r="C341" s="58" t="s">
        <v>79</v>
      </c>
      <c r="D341" s="58" t="s">
        <v>63</v>
      </c>
      <c r="E341" s="58" t="s">
        <v>179</v>
      </c>
      <c r="F341" s="58" t="s">
        <v>57</v>
      </c>
      <c r="G341" s="111">
        <f>SUM(G342+G350+G365)</f>
        <v>79351.25</v>
      </c>
      <c r="H341" s="59"/>
      <c r="I341" s="59"/>
      <c r="J341" s="44"/>
      <c r="K341" s="44"/>
    </row>
    <row r="342" spans="1:11" ht="42.75">
      <c r="A342" s="65" t="s">
        <v>26</v>
      </c>
      <c r="B342" s="67" t="s">
        <v>46</v>
      </c>
      <c r="C342" s="67" t="s">
        <v>79</v>
      </c>
      <c r="D342" s="67" t="s">
        <v>63</v>
      </c>
      <c r="E342" s="67" t="s">
        <v>258</v>
      </c>
      <c r="F342" s="67" t="s">
        <v>57</v>
      </c>
      <c r="G342" s="110">
        <f>G343</f>
        <v>15000</v>
      </c>
      <c r="H342" s="68"/>
      <c r="I342" s="68"/>
      <c r="J342" s="44"/>
      <c r="K342" s="44"/>
    </row>
    <row r="343" spans="1:11" ht="29.25" customHeight="1">
      <c r="A343" s="60" t="s">
        <v>260</v>
      </c>
      <c r="B343" s="61" t="s">
        <v>46</v>
      </c>
      <c r="C343" s="61" t="s">
        <v>79</v>
      </c>
      <c r="D343" s="61" t="s">
        <v>63</v>
      </c>
      <c r="E343" s="61" t="s">
        <v>259</v>
      </c>
      <c r="F343" s="61" t="s">
        <v>57</v>
      </c>
      <c r="G343" s="112">
        <f>G344+G347</f>
        <v>15000</v>
      </c>
      <c r="H343" s="62"/>
      <c r="I343" s="62"/>
      <c r="J343" s="44"/>
      <c r="K343" s="44"/>
    </row>
    <row r="344" spans="1:11" ht="31.5" customHeight="1">
      <c r="A344" s="60" t="s">
        <v>27</v>
      </c>
      <c r="B344" s="61" t="s">
        <v>46</v>
      </c>
      <c r="C344" s="61" t="s">
        <v>79</v>
      </c>
      <c r="D344" s="61" t="s">
        <v>63</v>
      </c>
      <c r="E344" s="61" t="s">
        <v>261</v>
      </c>
      <c r="F344" s="61" t="s">
        <v>57</v>
      </c>
      <c r="G344" s="112">
        <f>G345</f>
        <v>0</v>
      </c>
      <c r="H344" s="62"/>
      <c r="I344" s="62"/>
      <c r="J344" s="44"/>
      <c r="K344" s="44"/>
    </row>
    <row r="345" spans="1:11" ht="33" customHeight="1">
      <c r="A345" s="60" t="s">
        <v>155</v>
      </c>
      <c r="B345" s="61" t="s">
        <v>46</v>
      </c>
      <c r="C345" s="61" t="s">
        <v>79</v>
      </c>
      <c r="D345" s="61" t="s">
        <v>63</v>
      </c>
      <c r="E345" s="61" t="s">
        <v>261</v>
      </c>
      <c r="F345" s="61" t="s">
        <v>128</v>
      </c>
      <c r="G345" s="112">
        <f>G346</f>
        <v>0</v>
      </c>
      <c r="H345" s="62"/>
      <c r="I345" s="62"/>
      <c r="J345" s="44"/>
      <c r="K345" s="44"/>
    </row>
    <row r="346" spans="1:11" ht="32.25" customHeight="1">
      <c r="A346" s="60" t="s">
        <v>111</v>
      </c>
      <c r="B346" s="61" t="s">
        <v>46</v>
      </c>
      <c r="C346" s="61" t="s">
        <v>79</v>
      </c>
      <c r="D346" s="61" t="s">
        <v>63</v>
      </c>
      <c r="E346" s="61" t="s">
        <v>261</v>
      </c>
      <c r="F346" s="61" t="s">
        <v>112</v>
      </c>
      <c r="G346" s="112"/>
      <c r="H346" s="62"/>
      <c r="I346" s="62"/>
      <c r="J346" s="46"/>
      <c r="K346" s="46"/>
    </row>
    <row r="347" spans="1:11" ht="27.75" customHeight="1">
      <c r="A347" s="60" t="s">
        <v>27</v>
      </c>
      <c r="B347" s="61" t="s">
        <v>46</v>
      </c>
      <c r="C347" s="61" t="s">
        <v>79</v>
      </c>
      <c r="D347" s="61" t="s">
        <v>63</v>
      </c>
      <c r="E347" s="61" t="s">
        <v>261</v>
      </c>
      <c r="F347" s="61" t="s">
        <v>57</v>
      </c>
      <c r="G347" s="112">
        <f>G349</f>
        <v>15000</v>
      </c>
      <c r="H347" s="62"/>
      <c r="I347" s="62"/>
      <c r="J347" s="44"/>
      <c r="K347" s="44"/>
    </row>
    <row r="348" spans="1:11" ht="30">
      <c r="A348" s="60" t="s">
        <v>134</v>
      </c>
      <c r="B348" s="61" t="s">
        <v>46</v>
      </c>
      <c r="C348" s="61" t="s">
        <v>79</v>
      </c>
      <c r="D348" s="61" t="s">
        <v>63</v>
      </c>
      <c r="E348" s="61" t="s">
        <v>261</v>
      </c>
      <c r="F348" s="61" t="s">
        <v>133</v>
      </c>
      <c r="G348" s="112">
        <f>G349</f>
        <v>15000</v>
      </c>
      <c r="H348" s="62"/>
      <c r="I348" s="62"/>
      <c r="J348" s="44"/>
      <c r="K348" s="44"/>
    </row>
    <row r="349" spans="1:11" ht="15">
      <c r="A349" s="74" t="s">
        <v>25</v>
      </c>
      <c r="B349" s="61" t="s">
        <v>46</v>
      </c>
      <c r="C349" s="61" t="s">
        <v>79</v>
      </c>
      <c r="D349" s="61" t="s">
        <v>63</v>
      </c>
      <c r="E349" s="61" t="s">
        <v>261</v>
      </c>
      <c r="F349" s="61" t="s">
        <v>28</v>
      </c>
      <c r="G349" s="112">
        <v>15000</v>
      </c>
      <c r="H349" s="62"/>
      <c r="I349" s="62"/>
      <c r="J349" s="45"/>
      <c r="K349" s="45"/>
    </row>
    <row r="350" spans="1:11" ht="30.75" customHeight="1">
      <c r="A350" s="65" t="s">
        <v>121</v>
      </c>
      <c r="B350" s="67" t="s">
        <v>46</v>
      </c>
      <c r="C350" s="67" t="s">
        <v>79</v>
      </c>
      <c r="D350" s="67" t="s">
        <v>63</v>
      </c>
      <c r="E350" s="67" t="s">
        <v>262</v>
      </c>
      <c r="F350" s="67" t="s">
        <v>57</v>
      </c>
      <c r="G350" s="110">
        <f>G352</f>
        <v>29351.25</v>
      </c>
      <c r="H350" s="68"/>
      <c r="I350" s="68"/>
      <c r="J350" s="44"/>
      <c r="K350" s="44"/>
    </row>
    <row r="351" spans="1:11" ht="45">
      <c r="A351" s="60" t="s">
        <v>264</v>
      </c>
      <c r="B351" s="61" t="s">
        <v>46</v>
      </c>
      <c r="C351" s="61" t="s">
        <v>79</v>
      </c>
      <c r="D351" s="61" t="s">
        <v>63</v>
      </c>
      <c r="E351" s="61" t="s">
        <v>263</v>
      </c>
      <c r="F351" s="61" t="s">
        <v>57</v>
      </c>
      <c r="G351" s="112">
        <f>G352</f>
        <v>29351.25</v>
      </c>
      <c r="H351" s="62"/>
      <c r="I351" s="62"/>
      <c r="J351" s="44"/>
      <c r="K351" s="44"/>
    </row>
    <row r="352" spans="1:11" ht="30.75" customHeight="1">
      <c r="A352" s="60" t="s">
        <v>277</v>
      </c>
      <c r="B352" s="61" t="s">
        <v>46</v>
      </c>
      <c r="C352" s="61" t="s">
        <v>79</v>
      </c>
      <c r="D352" s="61" t="s">
        <v>63</v>
      </c>
      <c r="E352" s="61" t="s">
        <v>265</v>
      </c>
      <c r="F352" s="61" t="s">
        <v>57</v>
      </c>
      <c r="G352" s="112">
        <f>G354</f>
        <v>29351.25</v>
      </c>
      <c r="H352" s="62"/>
      <c r="I352" s="62"/>
      <c r="J352" s="44"/>
      <c r="K352" s="44"/>
    </row>
    <row r="353" spans="1:11" ht="45">
      <c r="A353" s="60" t="s">
        <v>155</v>
      </c>
      <c r="B353" s="64" t="s">
        <v>46</v>
      </c>
      <c r="C353" s="61" t="s">
        <v>79</v>
      </c>
      <c r="D353" s="61" t="s">
        <v>63</v>
      </c>
      <c r="E353" s="61" t="s">
        <v>265</v>
      </c>
      <c r="F353" s="61" t="s">
        <v>128</v>
      </c>
      <c r="G353" s="112">
        <f>G354</f>
        <v>29351.25</v>
      </c>
      <c r="H353" s="62"/>
      <c r="I353" s="62"/>
      <c r="J353" s="44"/>
      <c r="K353" s="44"/>
    </row>
    <row r="354" spans="1:11" ht="45.75" customHeight="1">
      <c r="A354" s="60" t="s">
        <v>111</v>
      </c>
      <c r="B354" s="61" t="s">
        <v>46</v>
      </c>
      <c r="C354" s="61" t="s">
        <v>79</v>
      </c>
      <c r="D354" s="61" t="s">
        <v>63</v>
      </c>
      <c r="E354" s="61" t="s">
        <v>265</v>
      </c>
      <c r="F354" s="61" t="s">
        <v>112</v>
      </c>
      <c r="G354" s="112">
        <v>29351.25</v>
      </c>
      <c r="H354" s="62"/>
      <c r="I354" s="62"/>
      <c r="J354" s="46"/>
      <c r="K354" s="46"/>
    </row>
    <row r="355" spans="1:11" ht="45.75" customHeight="1">
      <c r="A355" s="157" t="s">
        <v>100</v>
      </c>
      <c r="B355" s="67" t="s">
        <v>46</v>
      </c>
      <c r="C355" s="67" t="s">
        <v>79</v>
      </c>
      <c r="D355" s="67" t="s">
        <v>63</v>
      </c>
      <c r="E355" s="67" t="s">
        <v>189</v>
      </c>
      <c r="F355" s="67" t="s">
        <v>57</v>
      </c>
      <c r="G355" s="160">
        <f>G356</f>
        <v>2296728</v>
      </c>
      <c r="H355" s="62"/>
      <c r="I355" s="62"/>
      <c r="J355" s="46"/>
      <c r="K355" s="46"/>
    </row>
    <row r="356" spans="1:11" ht="45.75" customHeight="1">
      <c r="A356" s="158" t="s">
        <v>100</v>
      </c>
      <c r="B356" s="61" t="s">
        <v>46</v>
      </c>
      <c r="C356" s="61" t="s">
        <v>79</v>
      </c>
      <c r="D356" s="61" t="s">
        <v>63</v>
      </c>
      <c r="E356" s="61" t="s">
        <v>357</v>
      </c>
      <c r="F356" s="61" t="s">
        <v>57</v>
      </c>
      <c r="G356" s="159">
        <f>G357</f>
        <v>2296728</v>
      </c>
      <c r="H356" s="62"/>
      <c r="I356" s="62"/>
      <c r="J356" s="46"/>
      <c r="K356" s="46"/>
    </row>
    <row r="357" spans="1:11" ht="45.75" customHeight="1">
      <c r="A357" s="158" t="s">
        <v>100</v>
      </c>
      <c r="B357" s="61" t="s">
        <v>46</v>
      </c>
      <c r="C357" s="61" t="s">
        <v>79</v>
      </c>
      <c r="D357" s="61" t="s">
        <v>63</v>
      </c>
      <c r="E357" s="61" t="s">
        <v>433</v>
      </c>
      <c r="F357" s="61" t="s">
        <v>57</v>
      </c>
      <c r="G357" s="159">
        <f>G358</f>
        <v>2296728</v>
      </c>
      <c r="H357" s="62"/>
      <c r="I357" s="62"/>
      <c r="J357" s="46"/>
      <c r="K357" s="46"/>
    </row>
    <row r="358" spans="1:11" ht="45.75" customHeight="1">
      <c r="A358" s="158" t="s">
        <v>100</v>
      </c>
      <c r="B358" s="61" t="s">
        <v>46</v>
      </c>
      <c r="C358" s="61" t="s">
        <v>79</v>
      </c>
      <c r="D358" s="61" t="s">
        <v>63</v>
      </c>
      <c r="E358" s="61" t="s">
        <v>433</v>
      </c>
      <c r="F358" s="61" t="s">
        <v>133</v>
      </c>
      <c r="G358" s="159">
        <f>G359</f>
        <v>2296728</v>
      </c>
      <c r="H358" s="62"/>
      <c r="I358" s="62"/>
      <c r="J358" s="46"/>
      <c r="K358" s="46"/>
    </row>
    <row r="359" spans="1:11" ht="45.75" customHeight="1">
      <c r="A359" s="158" t="s">
        <v>100</v>
      </c>
      <c r="B359" s="61" t="s">
        <v>46</v>
      </c>
      <c r="C359" s="61" t="s">
        <v>79</v>
      </c>
      <c r="D359" s="61" t="s">
        <v>63</v>
      </c>
      <c r="E359" s="61" t="s">
        <v>433</v>
      </c>
      <c r="F359" s="61" t="s">
        <v>390</v>
      </c>
      <c r="G359" s="159">
        <v>2296728</v>
      </c>
      <c r="H359" s="62"/>
      <c r="I359" s="62"/>
      <c r="J359" s="46"/>
      <c r="K359" s="46"/>
    </row>
    <row r="360" spans="1:11" ht="45.75" customHeight="1">
      <c r="A360" s="157" t="s">
        <v>100</v>
      </c>
      <c r="B360" s="67" t="s">
        <v>46</v>
      </c>
      <c r="C360" s="67" t="s">
        <v>79</v>
      </c>
      <c r="D360" s="67" t="s">
        <v>63</v>
      </c>
      <c r="E360" s="67" t="s">
        <v>189</v>
      </c>
      <c r="F360" s="67" t="s">
        <v>57</v>
      </c>
      <c r="G360" s="160">
        <f>G361</f>
        <v>46872</v>
      </c>
      <c r="H360" s="62"/>
      <c r="I360" s="62"/>
      <c r="J360" s="46"/>
      <c r="K360" s="46"/>
    </row>
    <row r="361" spans="1:11" ht="45.75" customHeight="1">
      <c r="A361" s="158" t="s">
        <v>100</v>
      </c>
      <c r="B361" s="61" t="s">
        <v>46</v>
      </c>
      <c r="C361" s="61" t="s">
        <v>79</v>
      </c>
      <c r="D361" s="61" t="s">
        <v>63</v>
      </c>
      <c r="E361" s="61" t="s">
        <v>357</v>
      </c>
      <c r="F361" s="61" t="s">
        <v>57</v>
      </c>
      <c r="G361" s="159">
        <f>G362</f>
        <v>46872</v>
      </c>
      <c r="H361" s="62"/>
      <c r="I361" s="62"/>
      <c r="J361" s="46"/>
      <c r="K361" s="46"/>
    </row>
    <row r="362" spans="1:11" ht="45.75" customHeight="1">
      <c r="A362" s="158" t="s">
        <v>100</v>
      </c>
      <c r="B362" s="61" t="s">
        <v>46</v>
      </c>
      <c r="C362" s="61" t="s">
        <v>79</v>
      </c>
      <c r="D362" s="61" t="s">
        <v>63</v>
      </c>
      <c r="E362" s="61" t="s">
        <v>434</v>
      </c>
      <c r="F362" s="61" t="s">
        <v>57</v>
      </c>
      <c r="G362" s="159">
        <f>G363</f>
        <v>46872</v>
      </c>
      <c r="H362" s="62"/>
      <c r="I362" s="62"/>
      <c r="J362" s="46"/>
      <c r="K362" s="46"/>
    </row>
    <row r="363" spans="1:11" ht="45.75" customHeight="1">
      <c r="A363" s="158" t="s">
        <v>100</v>
      </c>
      <c r="B363" s="61" t="s">
        <v>46</v>
      </c>
      <c r="C363" s="61" t="s">
        <v>79</v>
      </c>
      <c r="D363" s="61" t="s">
        <v>63</v>
      </c>
      <c r="E363" s="61" t="s">
        <v>434</v>
      </c>
      <c r="F363" s="61" t="s">
        <v>133</v>
      </c>
      <c r="G363" s="159">
        <f>G364</f>
        <v>46872</v>
      </c>
      <c r="H363" s="62"/>
      <c r="I363" s="62"/>
      <c r="J363" s="46"/>
      <c r="K363" s="46"/>
    </row>
    <row r="364" spans="1:11" ht="45.75" customHeight="1">
      <c r="A364" s="158" t="s">
        <v>100</v>
      </c>
      <c r="B364" s="61" t="s">
        <v>46</v>
      </c>
      <c r="C364" s="61" t="s">
        <v>79</v>
      </c>
      <c r="D364" s="61" t="s">
        <v>63</v>
      </c>
      <c r="E364" s="61" t="s">
        <v>434</v>
      </c>
      <c r="F364" s="61" t="s">
        <v>390</v>
      </c>
      <c r="G364" s="159">
        <v>46872</v>
      </c>
      <c r="H364" s="62"/>
      <c r="I364" s="62"/>
      <c r="J364" s="46"/>
      <c r="K364" s="46"/>
    </row>
    <row r="365" spans="1:11" ht="42.75">
      <c r="A365" s="65" t="s">
        <v>29</v>
      </c>
      <c r="B365" s="67" t="s">
        <v>46</v>
      </c>
      <c r="C365" s="67" t="s">
        <v>79</v>
      </c>
      <c r="D365" s="67" t="s">
        <v>63</v>
      </c>
      <c r="E365" s="67" t="s">
        <v>267</v>
      </c>
      <c r="F365" s="67" t="s">
        <v>57</v>
      </c>
      <c r="G365" s="110">
        <f>G366</f>
        <v>35000</v>
      </c>
      <c r="H365" s="68"/>
      <c r="I365" s="68"/>
      <c r="J365" s="44"/>
      <c r="K365" s="44"/>
    </row>
    <row r="366" spans="1:11" ht="30">
      <c r="A366" s="60" t="s">
        <v>268</v>
      </c>
      <c r="B366" s="61" t="s">
        <v>46</v>
      </c>
      <c r="C366" s="61" t="s">
        <v>79</v>
      </c>
      <c r="D366" s="61" t="s">
        <v>63</v>
      </c>
      <c r="E366" s="61" t="s">
        <v>266</v>
      </c>
      <c r="F366" s="61" t="s">
        <v>57</v>
      </c>
      <c r="G366" s="112">
        <f>G367</f>
        <v>35000</v>
      </c>
      <c r="H366" s="62"/>
      <c r="I366" s="62"/>
      <c r="J366" s="44"/>
      <c r="K366" s="44"/>
    </row>
    <row r="367" spans="1:11" ht="60">
      <c r="A367" s="60" t="s">
        <v>30</v>
      </c>
      <c r="B367" s="61" t="s">
        <v>46</v>
      </c>
      <c r="C367" s="61" t="s">
        <v>79</v>
      </c>
      <c r="D367" s="61" t="s">
        <v>63</v>
      </c>
      <c r="E367" s="61" t="s">
        <v>269</v>
      </c>
      <c r="F367" s="61" t="s">
        <v>57</v>
      </c>
      <c r="G367" s="112">
        <f>G369+G371</f>
        <v>35000</v>
      </c>
      <c r="H367" s="62"/>
      <c r="I367" s="62"/>
      <c r="J367" s="44"/>
      <c r="K367" s="44"/>
    </row>
    <row r="368" spans="1:11" ht="30">
      <c r="A368" s="60" t="s">
        <v>134</v>
      </c>
      <c r="B368" s="61" t="s">
        <v>46</v>
      </c>
      <c r="C368" s="61" t="s">
        <v>79</v>
      </c>
      <c r="D368" s="61" t="s">
        <v>63</v>
      </c>
      <c r="E368" s="61" t="s">
        <v>269</v>
      </c>
      <c r="F368" s="61" t="s">
        <v>133</v>
      </c>
      <c r="G368" s="112">
        <f>G369</f>
        <v>30000</v>
      </c>
      <c r="H368" s="62"/>
      <c r="I368" s="62"/>
      <c r="J368" s="44"/>
      <c r="K368" s="44"/>
    </row>
    <row r="369" spans="1:11" ht="45">
      <c r="A369" s="74" t="s">
        <v>418</v>
      </c>
      <c r="B369" s="61" t="s">
        <v>46</v>
      </c>
      <c r="C369" s="61" t="s">
        <v>79</v>
      </c>
      <c r="D369" s="61" t="s">
        <v>63</v>
      </c>
      <c r="E369" s="61" t="s">
        <v>269</v>
      </c>
      <c r="F369" s="61" t="s">
        <v>417</v>
      </c>
      <c r="G369" s="112">
        <f>25000+5000</f>
        <v>30000</v>
      </c>
      <c r="H369" s="62"/>
      <c r="I369" s="62"/>
      <c r="J369" s="45"/>
      <c r="K369" s="45"/>
    </row>
    <row r="370" spans="1:11" ht="45">
      <c r="A370" s="60" t="s">
        <v>155</v>
      </c>
      <c r="B370" s="64" t="s">
        <v>46</v>
      </c>
      <c r="C370" s="61" t="s">
        <v>79</v>
      </c>
      <c r="D370" s="61" t="s">
        <v>63</v>
      </c>
      <c r="E370" s="61" t="s">
        <v>269</v>
      </c>
      <c r="F370" s="61" t="s">
        <v>128</v>
      </c>
      <c r="G370" s="112">
        <f>G371</f>
        <v>5000</v>
      </c>
      <c r="H370" s="62"/>
      <c r="I370" s="62"/>
      <c r="J370" s="44"/>
      <c r="K370" s="44"/>
    </row>
    <row r="371" spans="1:11" ht="46.5" customHeight="1">
      <c r="A371" s="60" t="s">
        <v>111</v>
      </c>
      <c r="B371" s="61" t="s">
        <v>46</v>
      </c>
      <c r="C371" s="61" t="s">
        <v>79</v>
      </c>
      <c r="D371" s="61" t="s">
        <v>63</v>
      </c>
      <c r="E371" s="61" t="s">
        <v>269</v>
      </c>
      <c r="F371" s="61" t="s">
        <v>112</v>
      </c>
      <c r="G371" s="112">
        <v>5000</v>
      </c>
      <c r="H371" s="62"/>
      <c r="I371" s="62"/>
      <c r="J371" s="45"/>
      <c r="K371" s="45"/>
    </row>
    <row r="372" spans="1:11" ht="18.75" customHeight="1">
      <c r="A372" s="56" t="s">
        <v>102</v>
      </c>
      <c r="B372" s="58" t="s">
        <v>46</v>
      </c>
      <c r="C372" s="58" t="s">
        <v>73</v>
      </c>
      <c r="D372" s="58" t="s">
        <v>56</v>
      </c>
      <c r="E372" s="58" t="s">
        <v>147</v>
      </c>
      <c r="F372" s="58" t="s">
        <v>57</v>
      </c>
      <c r="G372" s="111">
        <f>G373+G382</f>
        <v>396705.37</v>
      </c>
      <c r="H372" s="59"/>
      <c r="I372" s="59"/>
      <c r="J372" s="48"/>
      <c r="K372" s="48"/>
    </row>
    <row r="373" spans="1:11" ht="19.5" customHeight="1">
      <c r="A373" s="56" t="s">
        <v>103</v>
      </c>
      <c r="B373" s="58" t="s">
        <v>46</v>
      </c>
      <c r="C373" s="58" t="s">
        <v>73</v>
      </c>
      <c r="D373" s="58" t="s">
        <v>55</v>
      </c>
      <c r="E373" s="58" t="s">
        <v>147</v>
      </c>
      <c r="F373" s="58" t="s">
        <v>57</v>
      </c>
      <c r="G373" s="111">
        <f>G374</f>
        <v>396705.37</v>
      </c>
      <c r="H373" s="59"/>
      <c r="I373" s="59"/>
      <c r="J373" s="43"/>
      <c r="K373" s="43"/>
    </row>
    <row r="374" spans="1:11" ht="85.5">
      <c r="A374" s="56" t="s">
        <v>365</v>
      </c>
      <c r="B374" s="58" t="s">
        <v>46</v>
      </c>
      <c r="C374" s="58" t="s">
        <v>73</v>
      </c>
      <c r="D374" s="58" t="s">
        <v>55</v>
      </c>
      <c r="E374" s="58" t="s">
        <v>227</v>
      </c>
      <c r="F374" s="58" t="s">
        <v>57</v>
      </c>
      <c r="G374" s="111">
        <f>G375</f>
        <v>396705.37</v>
      </c>
      <c r="H374" s="59"/>
      <c r="I374" s="59"/>
      <c r="J374" s="44"/>
      <c r="K374" s="44"/>
    </row>
    <row r="375" spans="1:11" ht="99.75">
      <c r="A375" s="65" t="s">
        <v>329</v>
      </c>
      <c r="B375" s="67" t="s">
        <v>46</v>
      </c>
      <c r="C375" s="67" t="s">
        <v>73</v>
      </c>
      <c r="D375" s="67" t="s">
        <v>55</v>
      </c>
      <c r="E375" s="67" t="s">
        <v>270</v>
      </c>
      <c r="F375" s="67" t="s">
        <v>57</v>
      </c>
      <c r="G375" s="110">
        <f>G376</f>
        <v>396705.37</v>
      </c>
      <c r="H375" s="68"/>
      <c r="I375" s="68"/>
      <c r="J375" s="44"/>
      <c r="K375" s="44"/>
    </row>
    <row r="376" spans="1:11" ht="60">
      <c r="A376" s="60" t="s">
        <v>330</v>
      </c>
      <c r="B376" s="61" t="s">
        <v>46</v>
      </c>
      <c r="C376" s="61" t="s">
        <v>73</v>
      </c>
      <c r="D376" s="61" t="s">
        <v>55</v>
      </c>
      <c r="E376" s="61" t="s">
        <v>271</v>
      </c>
      <c r="F376" s="61" t="s">
        <v>57</v>
      </c>
      <c r="G376" s="112">
        <f>G377</f>
        <v>396705.37</v>
      </c>
      <c r="H376" s="62"/>
      <c r="I376" s="62"/>
      <c r="J376" s="44"/>
      <c r="K376" s="44"/>
    </row>
    <row r="377" spans="1:11" ht="30">
      <c r="A377" s="60" t="s">
        <v>35</v>
      </c>
      <c r="B377" s="61" t="s">
        <v>46</v>
      </c>
      <c r="C377" s="61" t="s">
        <v>73</v>
      </c>
      <c r="D377" s="61" t="s">
        <v>55</v>
      </c>
      <c r="E377" s="61" t="s">
        <v>272</v>
      </c>
      <c r="F377" s="61" t="s">
        <v>57</v>
      </c>
      <c r="G377" s="112">
        <f>SUM(G379:G380)</f>
        <v>396705.37</v>
      </c>
      <c r="H377" s="62"/>
      <c r="I377" s="62"/>
      <c r="J377" s="44"/>
      <c r="K377" s="44"/>
    </row>
    <row r="378" spans="1:11" ht="30">
      <c r="A378" s="60" t="s">
        <v>134</v>
      </c>
      <c r="B378" s="64" t="s">
        <v>46</v>
      </c>
      <c r="C378" s="61" t="s">
        <v>73</v>
      </c>
      <c r="D378" s="61" t="s">
        <v>55</v>
      </c>
      <c r="E378" s="61" t="s">
        <v>272</v>
      </c>
      <c r="F378" s="61" t="s">
        <v>133</v>
      </c>
      <c r="G378" s="112">
        <f>G379</f>
        <v>0</v>
      </c>
      <c r="H378" s="62"/>
      <c r="I378" s="62"/>
      <c r="J378" s="44"/>
      <c r="K378" s="44"/>
    </row>
    <row r="379" spans="1:12" ht="15">
      <c r="A379" s="74" t="s">
        <v>276</v>
      </c>
      <c r="B379" s="61" t="s">
        <v>46</v>
      </c>
      <c r="C379" s="61" t="s">
        <v>73</v>
      </c>
      <c r="D379" s="61" t="s">
        <v>55</v>
      </c>
      <c r="E379" s="61" t="s">
        <v>272</v>
      </c>
      <c r="F379" s="61" t="s">
        <v>275</v>
      </c>
      <c r="G379" s="112"/>
      <c r="H379" s="62"/>
      <c r="I379" s="62"/>
      <c r="J379" s="45"/>
      <c r="K379" s="45"/>
      <c r="L379" s="10"/>
    </row>
    <row r="380" spans="1:12" ht="45">
      <c r="A380" s="60" t="s">
        <v>155</v>
      </c>
      <c r="B380" s="64" t="s">
        <v>46</v>
      </c>
      <c r="C380" s="61" t="s">
        <v>73</v>
      </c>
      <c r="D380" s="61" t="s">
        <v>55</v>
      </c>
      <c r="E380" s="61" t="s">
        <v>272</v>
      </c>
      <c r="F380" s="61" t="s">
        <v>128</v>
      </c>
      <c r="G380" s="112">
        <f>G381</f>
        <v>396705.37</v>
      </c>
      <c r="H380" s="62"/>
      <c r="I380" s="62"/>
      <c r="J380" s="44"/>
      <c r="K380" s="44"/>
      <c r="L380" s="10"/>
    </row>
    <row r="381" spans="1:12" ht="42.75" customHeight="1">
      <c r="A381" s="60" t="s">
        <v>111</v>
      </c>
      <c r="B381" s="61" t="s">
        <v>46</v>
      </c>
      <c r="C381" s="61" t="s">
        <v>73</v>
      </c>
      <c r="D381" s="61" t="s">
        <v>55</v>
      </c>
      <c r="E381" s="61" t="s">
        <v>272</v>
      </c>
      <c r="F381" s="61" t="s">
        <v>112</v>
      </c>
      <c r="G381" s="112">
        <v>396705.37</v>
      </c>
      <c r="H381" s="62"/>
      <c r="I381" s="62"/>
      <c r="J381" s="45"/>
      <c r="K381" s="137"/>
      <c r="L381" s="138"/>
    </row>
    <row r="382" spans="1:11" ht="15" hidden="1">
      <c r="A382" s="26" t="s">
        <v>313</v>
      </c>
      <c r="B382" s="14" t="s">
        <v>46</v>
      </c>
      <c r="C382" s="14" t="s">
        <v>73</v>
      </c>
      <c r="D382" s="14" t="s">
        <v>59</v>
      </c>
      <c r="E382" s="14" t="s">
        <v>147</v>
      </c>
      <c r="F382" s="14" t="s">
        <v>57</v>
      </c>
      <c r="G382" s="120">
        <f>G383+G388</f>
        <v>0</v>
      </c>
      <c r="H382" s="55"/>
      <c r="I382" s="55"/>
      <c r="J382" s="43"/>
      <c r="K382" s="43"/>
    </row>
    <row r="383" spans="1:11" ht="60" hidden="1">
      <c r="A383" s="27" t="s">
        <v>303</v>
      </c>
      <c r="B383" s="16" t="s">
        <v>46</v>
      </c>
      <c r="C383" s="16" t="s">
        <v>73</v>
      </c>
      <c r="D383" s="16" t="s">
        <v>59</v>
      </c>
      <c r="E383" s="16" t="s">
        <v>224</v>
      </c>
      <c r="F383" s="16" t="s">
        <v>57</v>
      </c>
      <c r="G383" s="113">
        <f>G384</f>
        <v>0</v>
      </c>
      <c r="H383" s="55"/>
      <c r="I383" s="55"/>
      <c r="J383" s="44"/>
      <c r="K383" s="44"/>
    </row>
    <row r="384" spans="1:11" ht="60" hidden="1">
      <c r="A384" s="27" t="s">
        <v>245</v>
      </c>
      <c r="B384" s="16" t="s">
        <v>46</v>
      </c>
      <c r="C384" s="16" t="s">
        <v>73</v>
      </c>
      <c r="D384" s="16" t="s">
        <v>59</v>
      </c>
      <c r="E384" s="16" t="s">
        <v>225</v>
      </c>
      <c r="F384" s="16" t="s">
        <v>57</v>
      </c>
      <c r="G384" s="113">
        <f>G385</f>
        <v>0</v>
      </c>
      <c r="H384" s="55"/>
      <c r="I384" s="55"/>
      <c r="J384" s="44"/>
      <c r="K384" s="44"/>
    </row>
    <row r="385" spans="1:11" ht="45" hidden="1">
      <c r="A385" s="27" t="s">
        <v>145</v>
      </c>
      <c r="B385" s="16" t="s">
        <v>46</v>
      </c>
      <c r="C385" s="16" t="s">
        <v>73</v>
      </c>
      <c r="D385" s="16" t="s">
        <v>59</v>
      </c>
      <c r="E385" s="16" t="s">
        <v>226</v>
      </c>
      <c r="F385" s="16" t="s">
        <v>57</v>
      </c>
      <c r="G385" s="113">
        <f>G386</f>
        <v>0</v>
      </c>
      <c r="H385" s="55"/>
      <c r="I385" s="55"/>
      <c r="J385" s="44"/>
      <c r="K385" s="44"/>
    </row>
    <row r="386" spans="1:14" ht="15" hidden="1">
      <c r="A386" s="32" t="s">
        <v>66</v>
      </c>
      <c r="B386" s="19" t="s">
        <v>46</v>
      </c>
      <c r="C386" s="16" t="s">
        <v>73</v>
      </c>
      <c r="D386" s="16" t="s">
        <v>59</v>
      </c>
      <c r="E386" s="16" t="s">
        <v>226</v>
      </c>
      <c r="F386" s="16" t="s">
        <v>131</v>
      </c>
      <c r="G386" s="113">
        <f>G387</f>
        <v>0</v>
      </c>
      <c r="H386" s="55"/>
      <c r="I386" s="55"/>
      <c r="J386" s="44"/>
      <c r="K386" s="44"/>
      <c r="M386" s="2"/>
      <c r="N386" s="5"/>
    </row>
    <row r="387" spans="1:11" ht="15" hidden="1">
      <c r="A387" s="33" t="s">
        <v>83</v>
      </c>
      <c r="B387" s="18" t="s">
        <v>46</v>
      </c>
      <c r="C387" s="18" t="s">
        <v>73</v>
      </c>
      <c r="D387" s="18" t="s">
        <v>59</v>
      </c>
      <c r="E387" s="18" t="s">
        <v>226</v>
      </c>
      <c r="F387" s="18" t="s">
        <v>7</v>
      </c>
      <c r="G387" s="115"/>
      <c r="H387" s="55"/>
      <c r="I387" s="55"/>
      <c r="J387" s="46"/>
      <c r="K387" s="46"/>
    </row>
    <row r="388" spans="1:11" ht="120" hidden="1">
      <c r="A388" s="32" t="s">
        <v>315</v>
      </c>
      <c r="B388" s="19" t="s">
        <v>46</v>
      </c>
      <c r="C388" s="16" t="s">
        <v>73</v>
      </c>
      <c r="D388" s="16" t="s">
        <v>59</v>
      </c>
      <c r="E388" s="16" t="s">
        <v>314</v>
      </c>
      <c r="F388" s="16" t="s">
        <v>57</v>
      </c>
      <c r="G388" s="113">
        <f>G389</f>
        <v>0</v>
      </c>
      <c r="H388" s="55"/>
      <c r="I388" s="55"/>
      <c r="J388" s="44"/>
      <c r="K388" s="44"/>
    </row>
    <row r="389" spans="1:11" ht="45" hidden="1">
      <c r="A389" s="27" t="s">
        <v>155</v>
      </c>
      <c r="B389" s="19" t="s">
        <v>46</v>
      </c>
      <c r="C389" s="16" t="s">
        <v>73</v>
      </c>
      <c r="D389" s="16" t="s">
        <v>59</v>
      </c>
      <c r="E389" s="16" t="s">
        <v>314</v>
      </c>
      <c r="F389" s="16" t="s">
        <v>128</v>
      </c>
      <c r="G389" s="113">
        <f>G390</f>
        <v>0</v>
      </c>
      <c r="H389" s="55"/>
      <c r="I389" s="55"/>
      <c r="J389" s="44"/>
      <c r="K389" s="44"/>
    </row>
    <row r="390" spans="1:11" ht="60" hidden="1">
      <c r="A390" s="29" t="s">
        <v>111</v>
      </c>
      <c r="B390" s="21" t="s">
        <v>46</v>
      </c>
      <c r="C390" s="18" t="s">
        <v>73</v>
      </c>
      <c r="D390" s="18" t="s">
        <v>59</v>
      </c>
      <c r="E390" s="18" t="s">
        <v>314</v>
      </c>
      <c r="F390" s="17" t="s">
        <v>112</v>
      </c>
      <c r="G390" s="114"/>
      <c r="H390" s="55"/>
      <c r="I390" s="55"/>
      <c r="J390" s="45"/>
      <c r="K390" s="45"/>
    </row>
    <row r="391" spans="1:11" ht="42.75">
      <c r="A391" s="72" t="s">
        <v>104</v>
      </c>
      <c r="B391" s="58" t="s">
        <v>46</v>
      </c>
      <c r="C391" s="58" t="s">
        <v>75</v>
      </c>
      <c r="D391" s="58" t="s">
        <v>56</v>
      </c>
      <c r="E391" s="58" t="s">
        <v>147</v>
      </c>
      <c r="F391" s="58" t="s">
        <v>57</v>
      </c>
      <c r="G391" s="111">
        <f>G392</f>
        <v>0</v>
      </c>
      <c r="H391" s="59"/>
      <c r="I391" s="59"/>
      <c r="J391" s="48"/>
      <c r="K391" s="48"/>
    </row>
    <row r="392" spans="1:11" ht="42.75">
      <c r="A392" s="72" t="s">
        <v>105</v>
      </c>
      <c r="B392" s="58" t="s">
        <v>46</v>
      </c>
      <c r="C392" s="58" t="s">
        <v>75</v>
      </c>
      <c r="D392" s="58" t="s">
        <v>55</v>
      </c>
      <c r="E392" s="58" t="s">
        <v>147</v>
      </c>
      <c r="F392" s="58" t="s">
        <v>57</v>
      </c>
      <c r="G392" s="111">
        <f>G393</f>
        <v>0</v>
      </c>
      <c r="H392" s="59"/>
      <c r="I392" s="59"/>
      <c r="J392" s="43"/>
      <c r="K392" s="43"/>
    </row>
    <row r="393" spans="1:11" ht="30">
      <c r="A393" s="71" t="s">
        <v>106</v>
      </c>
      <c r="B393" s="61" t="s">
        <v>46</v>
      </c>
      <c r="C393" s="61" t="s">
        <v>75</v>
      </c>
      <c r="D393" s="61" t="s">
        <v>55</v>
      </c>
      <c r="E393" s="61" t="s">
        <v>273</v>
      </c>
      <c r="F393" s="61" t="s">
        <v>57</v>
      </c>
      <c r="G393" s="112">
        <f>G394</f>
        <v>0</v>
      </c>
      <c r="H393" s="62"/>
      <c r="I393" s="62"/>
      <c r="J393" s="44"/>
      <c r="K393" s="44"/>
    </row>
    <row r="394" spans="1:11" ht="30">
      <c r="A394" s="71" t="s">
        <v>107</v>
      </c>
      <c r="B394" s="61" t="s">
        <v>46</v>
      </c>
      <c r="C394" s="61" t="s">
        <v>108</v>
      </c>
      <c r="D394" s="61" t="s">
        <v>55</v>
      </c>
      <c r="E394" s="61" t="s">
        <v>279</v>
      </c>
      <c r="F394" s="61" t="s">
        <v>57</v>
      </c>
      <c r="G394" s="112">
        <f>G396</f>
        <v>0</v>
      </c>
      <c r="H394" s="62"/>
      <c r="I394" s="62"/>
      <c r="J394" s="44"/>
      <c r="K394" s="44"/>
    </row>
    <row r="395" spans="1:11" ht="30">
      <c r="A395" s="71" t="s">
        <v>135</v>
      </c>
      <c r="B395" s="61" t="s">
        <v>46</v>
      </c>
      <c r="C395" s="61" t="s">
        <v>108</v>
      </c>
      <c r="D395" s="61" t="s">
        <v>55</v>
      </c>
      <c r="E395" s="61" t="s">
        <v>279</v>
      </c>
      <c r="F395" s="61" t="s">
        <v>136</v>
      </c>
      <c r="G395" s="112">
        <f>G396</f>
        <v>0</v>
      </c>
      <c r="H395" s="62"/>
      <c r="I395" s="62"/>
      <c r="J395" s="44"/>
      <c r="K395" s="44"/>
    </row>
    <row r="396" spans="1:11" ht="22.5" customHeight="1">
      <c r="A396" s="71" t="s">
        <v>31</v>
      </c>
      <c r="B396" s="61" t="s">
        <v>46</v>
      </c>
      <c r="C396" s="61" t="s">
        <v>75</v>
      </c>
      <c r="D396" s="61" t="s">
        <v>55</v>
      </c>
      <c r="E396" s="61" t="s">
        <v>279</v>
      </c>
      <c r="F396" s="61" t="s">
        <v>32</v>
      </c>
      <c r="G396" s="112"/>
      <c r="H396" s="62"/>
      <c r="I396" s="62"/>
      <c r="J396" s="45"/>
      <c r="K396" s="45"/>
    </row>
    <row r="397" spans="1:11" ht="47.25">
      <c r="A397" s="77" t="s">
        <v>138</v>
      </c>
      <c r="B397" s="81" t="s">
        <v>47</v>
      </c>
      <c r="C397" s="81" t="s">
        <v>56</v>
      </c>
      <c r="D397" s="81" t="s">
        <v>56</v>
      </c>
      <c r="E397" s="81" t="s">
        <v>147</v>
      </c>
      <c r="F397" s="81" t="s">
        <v>57</v>
      </c>
      <c r="G397" s="98">
        <f>G398</f>
        <v>15179950.48</v>
      </c>
      <c r="H397" s="82"/>
      <c r="I397" s="82"/>
      <c r="J397" s="48"/>
      <c r="K397" s="48"/>
    </row>
    <row r="398" spans="1:11" ht="14.25">
      <c r="A398" s="56" t="s">
        <v>36</v>
      </c>
      <c r="B398" s="58" t="s">
        <v>47</v>
      </c>
      <c r="C398" s="58" t="s">
        <v>94</v>
      </c>
      <c r="D398" s="58" t="s">
        <v>56</v>
      </c>
      <c r="E398" s="58" t="s">
        <v>147</v>
      </c>
      <c r="F398" s="58" t="s">
        <v>57</v>
      </c>
      <c r="G398" s="111">
        <f>G399+G465</f>
        <v>15179950.48</v>
      </c>
      <c r="H398" s="59"/>
      <c r="I398" s="59"/>
      <c r="J398" s="48"/>
      <c r="K398" s="48"/>
    </row>
    <row r="399" spans="1:11" ht="14.25">
      <c r="A399" s="56" t="s">
        <v>95</v>
      </c>
      <c r="B399" s="58" t="s">
        <v>47</v>
      </c>
      <c r="C399" s="58" t="s">
        <v>94</v>
      </c>
      <c r="D399" s="58" t="s">
        <v>55</v>
      </c>
      <c r="E399" s="58" t="s">
        <v>147</v>
      </c>
      <c r="F399" s="58" t="s">
        <v>57</v>
      </c>
      <c r="G399" s="111">
        <f>G400+G433+G437+G411</f>
        <v>15179950.48</v>
      </c>
      <c r="H399" s="59"/>
      <c r="I399" s="59"/>
      <c r="J399" s="43"/>
      <c r="K399" s="43"/>
    </row>
    <row r="400" spans="1:11" ht="85.5">
      <c r="A400" s="56" t="s">
        <v>364</v>
      </c>
      <c r="B400" s="58" t="s">
        <v>47</v>
      </c>
      <c r="C400" s="58" t="s">
        <v>94</v>
      </c>
      <c r="D400" s="58" t="s">
        <v>55</v>
      </c>
      <c r="E400" s="58" t="s">
        <v>227</v>
      </c>
      <c r="F400" s="58" t="s">
        <v>57</v>
      </c>
      <c r="G400" s="111">
        <f>G401</f>
        <v>14755658.89</v>
      </c>
      <c r="H400" s="59"/>
      <c r="I400" s="59"/>
      <c r="J400" s="44"/>
      <c r="K400" s="44"/>
    </row>
    <row r="401" spans="1:11" ht="28.5">
      <c r="A401" s="65" t="s">
        <v>33</v>
      </c>
      <c r="B401" s="67" t="s">
        <v>47</v>
      </c>
      <c r="C401" s="67" t="s">
        <v>94</v>
      </c>
      <c r="D401" s="67" t="s">
        <v>55</v>
      </c>
      <c r="E401" s="67" t="s">
        <v>234</v>
      </c>
      <c r="F401" s="67" t="s">
        <v>57</v>
      </c>
      <c r="G401" s="110">
        <f>G402+G414+G424</f>
        <v>14755658.89</v>
      </c>
      <c r="H401" s="68"/>
      <c r="I401" s="68"/>
      <c r="J401" s="44"/>
      <c r="K401" s="44"/>
    </row>
    <row r="402" spans="1:11" ht="28.5">
      <c r="A402" s="65" t="s">
        <v>280</v>
      </c>
      <c r="B402" s="67" t="s">
        <v>47</v>
      </c>
      <c r="C402" s="67" t="s">
        <v>94</v>
      </c>
      <c r="D402" s="67" t="s">
        <v>55</v>
      </c>
      <c r="E402" s="67" t="s">
        <v>247</v>
      </c>
      <c r="F402" s="67" t="s">
        <v>57</v>
      </c>
      <c r="G402" s="110">
        <f>G403</f>
        <v>11279048.89</v>
      </c>
      <c r="H402" s="68"/>
      <c r="I402" s="68"/>
      <c r="J402" s="44"/>
      <c r="K402" s="44"/>
    </row>
    <row r="403" spans="1:11" ht="30">
      <c r="A403" s="60" t="s">
        <v>34</v>
      </c>
      <c r="B403" s="61" t="s">
        <v>47</v>
      </c>
      <c r="C403" s="61" t="s">
        <v>94</v>
      </c>
      <c r="D403" s="61" t="s">
        <v>55</v>
      </c>
      <c r="E403" s="61" t="s">
        <v>233</v>
      </c>
      <c r="F403" s="61" t="s">
        <v>57</v>
      </c>
      <c r="G403" s="112">
        <f>G406+G404+G408</f>
        <v>11279048.89</v>
      </c>
      <c r="H403" s="62"/>
      <c r="I403" s="62"/>
      <c r="J403" s="44"/>
      <c r="K403" s="44"/>
    </row>
    <row r="404" spans="1:11" ht="105">
      <c r="A404" s="60" t="s">
        <v>143</v>
      </c>
      <c r="B404" s="12">
        <v>886</v>
      </c>
      <c r="C404" s="61" t="s">
        <v>94</v>
      </c>
      <c r="D404" s="61" t="s">
        <v>55</v>
      </c>
      <c r="E404" s="61" t="s">
        <v>233</v>
      </c>
      <c r="F404" s="61" t="s">
        <v>127</v>
      </c>
      <c r="G404" s="112">
        <f>G405</f>
        <v>7035843.58</v>
      </c>
      <c r="H404" s="62"/>
      <c r="I404" s="62"/>
      <c r="J404" s="44"/>
      <c r="K404" s="44"/>
    </row>
    <row r="405" spans="1:11" ht="30">
      <c r="A405" s="60" t="s">
        <v>122</v>
      </c>
      <c r="B405" s="61" t="s">
        <v>47</v>
      </c>
      <c r="C405" s="61" t="s">
        <v>94</v>
      </c>
      <c r="D405" s="61" t="s">
        <v>55</v>
      </c>
      <c r="E405" s="61" t="s">
        <v>233</v>
      </c>
      <c r="F405" s="61" t="s">
        <v>123</v>
      </c>
      <c r="G405" s="112">
        <v>7035843.58</v>
      </c>
      <c r="H405" s="62"/>
      <c r="I405" s="62"/>
      <c r="J405" s="45"/>
      <c r="K405" s="45"/>
    </row>
    <row r="406" spans="1:11" ht="45">
      <c r="A406" s="60" t="s">
        <v>155</v>
      </c>
      <c r="B406" s="12">
        <v>886</v>
      </c>
      <c r="C406" s="61" t="s">
        <v>94</v>
      </c>
      <c r="D406" s="61" t="s">
        <v>55</v>
      </c>
      <c r="E406" s="61" t="s">
        <v>233</v>
      </c>
      <c r="F406" s="61" t="s">
        <v>128</v>
      </c>
      <c r="G406" s="112">
        <f>G407</f>
        <v>4243205.31</v>
      </c>
      <c r="H406" s="62"/>
      <c r="I406" s="142"/>
      <c r="J406" s="44"/>
      <c r="K406" s="44"/>
    </row>
    <row r="407" spans="1:11" ht="47.25" customHeight="1">
      <c r="A407" s="60" t="s">
        <v>111</v>
      </c>
      <c r="B407" s="61" t="s">
        <v>47</v>
      </c>
      <c r="C407" s="61" t="s">
        <v>94</v>
      </c>
      <c r="D407" s="61" t="s">
        <v>55</v>
      </c>
      <c r="E407" s="61" t="s">
        <v>233</v>
      </c>
      <c r="F407" s="61" t="s">
        <v>112</v>
      </c>
      <c r="G407" s="112">
        <v>4243205.31</v>
      </c>
      <c r="H407" s="62"/>
      <c r="I407" s="142"/>
      <c r="J407" s="102"/>
      <c r="K407" s="45"/>
    </row>
    <row r="408" spans="1:11" ht="15" hidden="1">
      <c r="A408" s="60" t="s">
        <v>129</v>
      </c>
      <c r="B408" s="12">
        <v>886</v>
      </c>
      <c r="C408" s="61" t="s">
        <v>94</v>
      </c>
      <c r="D408" s="61" t="s">
        <v>55</v>
      </c>
      <c r="E408" s="61" t="s">
        <v>233</v>
      </c>
      <c r="F408" s="61" t="s">
        <v>130</v>
      </c>
      <c r="G408" s="112">
        <f>G409+G410</f>
        <v>0</v>
      </c>
      <c r="H408" s="62"/>
      <c r="I408" s="142"/>
      <c r="J408" s="44"/>
      <c r="K408" s="44"/>
    </row>
    <row r="409" spans="1:11" ht="15" hidden="1">
      <c r="A409" s="60" t="s">
        <v>294</v>
      </c>
      <c r="B409" s="12">
        <v>886</v>
      </c>
      <c r="C409" s="61" t="s">
        <v>94</v>
      </c>
      <c r="D409" s="61" t="s">
        <v>55</v>
      </c>
      <c r="E409" s="61" t="s">
        <v>233</v>
      </c>
      <c r="F409" s="61" t="s">
        <v>286</v>
      </c>
      <c r="G409" s="112"/>
      <c r="H409" s="62"/>
      <c r="I409" s="142"/>
      <c r="J409" s="45"/>
      <c r="K409" s="45"/>
    </row>
    <row r="410" spans="1:11" ht="30" customHeight="1" hidden="1">
      <c r="A410" s="60" t="s">
        <v>139</v>
      </c>
      <c r="B410" s="61" t="s">
        <v>47</v>
      </c>
      <c r="C410" s="61" t="s">
        <v>94</v>
      </c>
      <c r="D410" s="61" t="s">
        <v>55</v>
      </c>
      <c r="E410" s="61" t="s">
        <v>233</v>
      </c>
      <c r="F410" s="61" t="s">
        <v>140</v>
      </c>
      <c r="G410" s="112">
        <v>0</v>
      </c>
      <c r="H410" s="62"/>
      <c r="I410" s="142"/>
      <c r="J410" s="45"/>
      <c r="K410" s="45"/>
    </row>
    <row r="411" spans="1:11" ht="30" customHeight="1">
      <c r="A411" s="65" t="s">
        <v>34</v>
      </c>
      <c r="B411" s="67" t="s">
        <v>47</v>
      </c>
      <c r="C411" s="67" t="s">
        <v>94</v>
      </c>
      <c r="D411" s="67" t="s">
        <v>55</v>
      </c>
      <c r="E411" s="67" t="s">
        <v>430</v>
      </c>
      <c r="F411" s="67" t="s">
        <v>57</v>
      </c>
      <c r="G411" s="110">
        <f>SUM(G412)</f>
        <v>199301.59</v>
      </c>
      <c r="H411" s="62"/>
      <c r="I411" s="142"/>
      <c r="J411" s="45"/>
      <c r="K411" s="45"/>
    </row>
    <row r="412" spans="1:11" ht="99" customHeight="1">
      <c r="A412" s="60" t="s">
        <v>143</v>
      </c>
      <c r="B412" s="61" t="s">
        <v>47</v>
      </c>
      <c r="C412" s="61" t="s">
        <v>94</v>
      </c>
      <c r="D412" s="61" t="s">
        <v>55</v>
      </c>
      <c r="E412" s="61" t="s">
        <v>430</v>
      </c>
      <c r="F412" s="61" t="s">
        <v>127</v>
      </c>
      <c r="G412" s="112">
        <f>SUM(G413)</f>
        <v>199301.59</v>
      </c>
      <c r="H412" s="62"/>
      <c r="I412" s="142"/>
      <c r="J412" s="45"/>
      <c r="K412" s="45"/>
    </row>
    <row r="413" spans="1:11" ht="30" customHeight="1">
      <c r="A413" s="60" t="s">
        <v>122</v>
      </c>
      <c r="B413" s="61" t="s">
        <v>47</v>
      </c>
      <c r="C413" s="61" t="s">
        <v>94</v>
      </c>
      <c r="D413" s="61" t="s">
        <v>55</v>
      </c>
      <c r="E413" s="61" t="s">
        <v>430</v>
      </c>
      <c r="F413" s="61" t="s">
        <v>123</v>
      </c>
      <c r="G413" s="112">
        <v>199301.59</v>
      </c>
      <c r="H413" s="62"/>
      <c r="I413" s="142"/>
      <c r="J413" s="45"/>
      <c r="K413" s="45"/>
    </row>
    <row r="414" spans="1:11" ht="42.75">
      <c r="A414" s="65" t="s">
        <v>248</v>
      </c>
      <c r="B414" s="67" t="s">
        <v>47</v>
      </c>
      <c r="C414" s="67" t="s">
        <v>94</v>
      </c>
      <c r="D414" s="67" t="s">
        <v>55</v>
      </c>
      <c r="E414" s="67" t="s">
        <v>249</v>
      </c>
      <c r="F414" s="67" t="s">
        <v>57</v>
      </c>
      <c r="G414" s="110">
        <f>G415</f>
        <v>1946860.0000000002</v>
      </c>
      <c r="H414" s="68"/>
      <c r="I414" s="143"/>
      <c r="J414" s="137"/>
      <c r="K414" s="138"/>
    </row>
    <row r="415" spans="1:12" ht="45">
      <c r="A415" s="60" t="s">
        <v>124</v>
      </c>
      <c r="B415" s="61" t="s">
        <v>47</v>
      </c>
      <c r="C415" s="61" t="s">
        <v>94</v>
      </c>
      <c r="D415" s="61" t="s">
        <v>55</v>
      </c>
      <c r="E415" s="61" t="s">
        <v>250</v>
      </c>
      <c r="F415" s="61" t="s">
        <v>57</v>
      </c>
      <c r="G415" s="112">
        <f>G421+G417+G418+G422</f>
        <v>1946860.0000000002</v>
      </c>
      <c r="H415" s="62"/>
      <c r="I415" s="142"/>
      <c r="J415" s="44"/>
      <c r="K415" s="44"/>
      <c r="L415" s="101"/>
    </row>
    <row r="416" spans="1:11" ht="105">
      <c r="A416" s="60" t="s">
        <v>143</v>
      </c>
      <c r="B416" s="12">
        <v>886</v>
      </c>
      <c r="C416" s="61" t="s">
        <v>94</v>
      </c>
      <c r="D416" s="61" t="s">
        <v>55</v>
      </c>
      <c r="E416" s="61" t="s">
        <v>250</v>
      </c>
      <c r="F416" s="61" t="s">
        <v>127</v>
      </c>
      <c r="G416" s="112">
        <f>G417</f>
        <v>23650.12</v>
      </c>
      <c r="H416" s="62"/>
      <c r="I416" s="62"/>
      <c r="J416" s="44"/>
      <c r="K416" s="44"/>
    </row>
    <row r="417" spans="1:11" ht="30">
      <c r="A417" s="60" t="s">
        <v>122</v>
      </c>
      <c r="B417" s="61" t="s">
        <v>47</v>
      </c>
      <c r="C417" s="61" t="s">
        <v>94</v>
      </c>
      <c r="D417" s="61" t="s">
        <v>55</v>
      </c>
      <c r="E417" s="61" t="s">
        <v>250</v>
      </c>
      <c r="F417" s="61" t="s">
        <v>123</v>
      </c>
      <c r="G417" s="112">
        <v>23650.12</v>
      </c>
      <c r="H417" s="62"/>
      <c r="I417" s="62"/>
      <c r="J417" s="45"/>
      <c r="K417" s="45"/>
    </row>
    <row r="418" spans="1:11" ht="45">
      <c r="A418" s="60" t="s">
        <v>155</v>
      </c>
      <c r="B418" s="64" t="s">
        <v>47</v>
      </c>
      <c r="C418" s="61" t="s">
        <v>94</v>
      </c>
      <c r="D418" s="61" t="s">
        <v>55</v>
      </c>
      <c r="E418" s="61" t="s">
        <v>250</v>
      </c>
      <c r="F418" s="61" t="s">
        <v>128</v>
      </c>
      <c r="G418" s="112">
        <f>G419</f>
        <v>1923141.08</v>
      </c>
      <c r="H418" s="62"/>
      <c r="I418" s="62"/>
      <c r="J418" s="44"/>
      <c r="K418" s="44"/>
    </row>
    <row r="419" spans="1:11" ht="46.5" customHeight="1">
      <c r="A419" s="60" t="s">
        <v>111</v>
      </c>
      <c r="B419" s="61" t="s">
        <v>47</v>
      </c>
      <c r="C419" s="61" t="s">
        <v>94</v>
      </c>
      <c r="D419" s="61" t="s">
        <v>55</v>
      </c>
      <c r="E419" s="61" t="s">
        <v>250</v>
      </c>
      <c r="F419" s="61" t="s">
        <v>112</v>
      </c>
      <c r="G419" s="112">
        <v>1923141.08</v>
      </c>
      <c r="H419" s="62"/>
      <c r="I419" s="62"/>
      <c r="J419" s="45"/>
      <c r="K419" s="45"/>
    </row>
    <row r="420" spans="1:11" ht="15" hidden="1">
      <c r="A420" s="60" t="s">
        <v>129</v>
      </c>
      <c r="B420" s="64" t="s">
        <v>47</v>
      </c>
      <c r="C420" s="61" t="s">
        <v>94</v>
      </c>
      <c r="D420" s="61" t="s">
        <v>55</v>
      </c>
      <c r="E420" s="61" t="s">
        <v>250</v>
      </c>
      <c r="F420" s="61" t="s">
        <v>130</v>
      </c>
      <c r="G420" s="112">
        <f>G421</f>
        <v>0</v>
      </c>
      <c r="H420" s="62"/>
      <c r="I420" s="62"/>
      <c r="J420" s="44"/>
      <c r="K420" s="44"/>
    </row>
    <row r="421" spans="1:11" ht="30" hidden="1">
      <c r="A421" s="60" t="s">
        <v>139</v>
      </c>
      <c r="B421" s="61" t="s">
        <v>47</v>
      </c>
      <c r="C421" s="61" t="s">
        <v>94</v>
      </c>
      <c r="D421" s="61" t="s">
        <v>55</v>
      </c>
      <c r="E421" s="61" t="s">
        <v>250</v>
      </c>
      <c r="F421" s="61" t="s">
        <v>140</v>
      </c>
      <c r="G421" s="112"/>
      <c r="H421" s="62"/>
      <c r="I421" s="62"/>
      <c r="J421" s="45"/>
      <c r="K421" s="45"/>
    </row>
    <row r="422" spans="1:11" ht="15">
      <c r="A422" s="60" t="s">
        <v>129</v>
      </c>
      <c r="B422" s="61" t="s">
        <v>47</v>
      </c>
      <c r="C422" s="61" t="s">
        <v>94</v>
      </c>
      <c r="D422" s="61" t="s">
        <v>55</v>
      </c>
      <c r="E422" s="61" t="s">
        <v>250</v>
      </c>
      <c r="F422" s="61" t="s">
        <v>130</v>
      </c>
      <c r="G422" s="112">
        <f>G423</f>
        <v>68.8</v>
      </c>
      <c r="H422" s="62"/>
      <c r="I422" s="62"/>
      <c r="J422" s="45"/>
      <c r="K422" s="45"/>
    </row>
    <row r="423" spans="1:11" ht="30">
      <c r="A423" s="60" t="s">
        <v>139</v>
      </c>
      <c r="B423" s="61" t="s">
        <v>47</v>
      </c>
      <c r="C423" s="61" t="s">
        <v>94</v>
      </c>
      <c r="D423" s="61" t="s">
        <v>55</v>
      </c>
      <c r="E423" s="61" t="s">
        <v>250</v>
      </c>
      <c r="F423" s="61" t="s">
        <v>140</v>
      </c>
      <c r="G423" s="112">
        <f>31.86+36.94</f>
        <v>68.8</v>
      </c>
      <c r="H423" s="62"/>
      <c r="I423" s="62"/>
      <c r="J423" s="45"/>
      <c r="K423" s="45"/>
    </row>
    <row r="424" spans="1:11" ht="85.5">
      <c r="A424" s="65" t="s">
        <v>252</v>
      </c>
      <c r="B424" s="67" t="s">
        <v>47</v>
      </c>
      <c r="C424" s="67" t="s">
        <v>94</v>
      </c>
      <c r="D424" s="67" t="s">
        <v>55</v>
      </c>
      <c r="E424" s="67" t="s">
        <v>251</v>
      </c>
      <c r="F424" s="67" t="s">
        <v>57</v>
      </c>
      <c r="G424" s="110">
        <f>G425+G430</f>
        <v>1529750</v>
      </c>
      <c r="H424" s="68"/>
      <c r="I424" s="68"/>
      <c r="J424" s="44"/>
      <c r="K424" s="44"/>
    </row>
    <row r="425" spans="1:11" ht="30">
      <c r="A425" s="60" t="s">
        <v>281</v>
      </c>
      <c r="B425" s="61" t="s">
        <v>47</v>
      </c>
      <c r="C425" s="61" t="s">
        <v>94</v>
      </c>
      <c r="D425" s="61" t="s">
        <v>55</v>
      </c>
      <c r="E425" s="61" t="s">
        <v>253</v>
      </c>
      <c r="F425" s="61" t="s">
        <v>57</v>
      </c>
      <c r="G425" s="112">
        <f>G426+G428</f>
        <v>280000</v>
      </c>
      <c r="H425" s="62"/>
      <c r="I425" s="62"/>
      <c r="J425" s="44"/>
      <c r="K425" s="44"/>
    </row>
    <row r="426" spans="1:11" ht="105" customHeight="1" hidden="1">
      <c r="A426" s="27" t="s">
        <v>143</v>
      </c>
      <c r="B426" s="15">
        <v>886</v>
      </c>
      <c r="C426" s="16" t="s">
        <v>94</v>
      </c>
      <c r="D426" s="16" t="s">
        <v>55</v>
      </c>
      <c r="E426" s="16" t="s">
        <v>253</v>
      </c>
      <c r="F426" s="16" t="s">
        <v>127</v>
      </c>
      <c r="G426" s="113">
        <f>G427</f>
        <v>0</v>
      </c>
      <c r="H426" s="54"/>
      <c r="I426" s="54"/>
      <c r="J426" s="44"/>
      <c r="K426" s="44"/>
    </row>
    <row r="427" spans="1:11" ht="30" customHeight="1" hidden="1">
      <c r="A427" s="28" t="s">
        <v>122</v>
      </c>
      <c r="B427" s="18" t="s">
        <v>47</v>
      </c>
      <c r="C427" s="18" t="s">
        <v>94</v>
      </c>
      <c r="D427" s="18" t="s">
        <v>55</v>
      </c>
      <c r="E427" s="18" t="s">
        <v>253</v>
      </c>
      <c r="F427" s="17" t="s">
        <v>123</v>
      </c>
      <c r="G427" s="114"/>
      <c r="H427" s="55"/>
      <c r="I427" s="55"/>
      <c r="J427" s="45"/>
      <c r="K427" s="45"/>
    </row>
    <row r="428" spans="1:11" ht="45">
      <c r="A428" s="60" t="s">
        <v>155</v>
      </c>
      <c r="B428" s="64" t="s">
        <v>47</v>
      </c>
      <c r="C428" s="61" t="s">
        <v>94</v>
      </c>
      <c r="D428" s="61" t="s">
        <v>55</v>
      </c>
      <c r="E428" s="61" t="s">
        <v>253</v>
      </c>
      <c r="F428" s="61" t="s">
        <v>128</v>
      </c>
      <c r="G428" s="112">
        <f>G429</f>
        <v>280000</v>
      </c>
      <c r="H428" s="62"/>
      <c r="I428" s="62"/>
      <c r="J428" s="44"/>
      <c r="K428" s="44"/>
    </row>
    <row r="429" spans="1:11" ht="47.25" customHeight="1">
      <c r="A429" s="60" t="s">
        <v>111</v>
      </c>
      <c r="B429" s="61" t="s">
        <v>47</v>
      </c>
      <c r="C429" s="61" t="s">
        <v>94</v>
      </c>
      <c r="D429" s="61" t="s">
        <v>55</v>
      </c>
      <c r="E429" s="61" t="s">
        <v>253</v>
      </c>
      <c r="F429" s="61" t="s">
        <v>112</v>
      </c>
      <c r="G429" s="112">
        <f>192500+87500</f>
        <v>280000</v>
      </c>
      <c r="H429" s="62"/>
      <c r="I429" s="62"/>
      <c r="J429" s="45"/>
      <c r="K429" s="45"/>
    </row>
    <row r="430" spans="1:11" ht="63.75" customHeight="1">
      <c r="A430" s="60" t="s">
        <v>346</v>
      </c>
      <c r="B430" s="61" t="s">
        <v>47</v>
      </c>
      <c r="C430" s="61" t="s">
        <v>94</v>
      </c>
      <c r="D430" s="61" t="s">
        <v>55</v>
      </c>
      <c r="E430" s="61" t="s">
        <v>393</v>
      </c>
      <c r="F430" s="61" t="s">
        <v>57</v>
      </c>
      <c r="G430" s="112">
        <f>G431</f>
        <v>1249750</v>
      </c>
      <c r="H430" s="62"/>
      <c r="I430" s="62"/>
      <c r="J430" s="45"/>
      <c r="K430" s="45"/>
    </row>
    <row r="431" spans="1:11" ht="51" customHeight="1">
      <c r="A431" s="60" t="s">
        <v>155</v>
      </c>
      <c r="B431" s="61" t="s">
        <v>47</v>
      </c>
      <c r="C431" s="61" t="s">
        <v>94</v>
      </c>
      <c r="D431" s="61" t="s">
        <v>55</v>
      </c>
      <c r="E431" s="61" t="s">
        <v>393</v>
      </c>
      <c r="F431" s="61" t="s">
        <v>128</v>
      </c>
      <c r="G431" s="112">
        <f>G432</f>
        <v>1249750</v>
      </c>
      <c r="H431" s="62"/>
      <c r="I431" s="62"/>
      <c r="J431" s="45"/>
      <c r="K431" s="45"/>
    </row>
    <row r="432" spans="1:11" ht="45" customHeight="1">
      <c r="A432" s="60" t="s">
        <v>111</v>
      </c>
      <c r="B432" s="61" t="s">
        <v>47</v>
      </c>
      <c r="C432" s="61" t="s">
        <v>94</v>
      </c>
      <c r="D432" s="61" t="s">
        <v>55</v>
      </c>
      <c r="E432" s="61" t="s">
        <v>393</v>
      </c>
      <c r="F432" s="61" t="s">
        <v>112</v>
      </c>
      <c r="G432" s="112">
        <f>1162250+87500</f>
        <v>1249750</v>
      </c>
      <c r="H432" s="62"/>
      <c r="I432" s="62"/>
      <c r="J432" s="45"/>
      <c r="K432" s="45"/>
    </row>
    <row r="433" spans="1:11" ht="25.5" customHeight="1">
      <c r="A433" s="65" t="s">
        <v>415</v>
      </c>
      <c r="B433" s="67" t="s">
        <v>47</v>
      </c>
      <c r="C433" s="67" t="s">
        <v>94</v>
      </c>
      <c r="D433" s="67" t="s">
        <v>55</v>
      </c>
      <c r="E433" s="67" t="s">
        <v>416</v>
      </c>
      <c r="F433" s="67" t="s">
        <v>57</v>
      </c>
      <c r="G433" s="110">
        <f>G434</f>
        <v>50000</v>
      </c>
      <c r="H433" s="62"/>
      <c r="I433" s="62"/>
      <c r="J433" s="45"/>
      <c r="K433" s="45"/>
    </row>
    <row r="434" spans="1:11" ht="45" customHeight="1">
      <c r="A434" s="60" t="s">
        <v>414</v>
      </c>
      <c r="B434" s="61" t="s">
        <v>47</v>
      </c>
      <c r="C434" s="61" t="s">
        <v>94</v>
      </c>
      <c r="D434" s="61" t="s">
        <v>55</v>
      </c>
      <c r="E434" s="61" t="s">
        <v>413</v>
      </c>
      <c r="F434" s="61" t="s">
        <v>57</v>
      </c>
      <c r="G434" s="112">
        <f>G435</f>
        <v>50000</v>
      </c>
      <c r="H434" s="62"/>
      <c r="I434" s="62"/>
      <c r="J434" s="45"/>
      <c r="K434" s="45"/>
    </row>
    <row r="435" spans="1:11" ht="45" customHeight="1">
      <c r="A435" s="60" t="s">
        <v>155</v>
      </c>
      <c r="B435" s="61" t="s">
        <v>47</v>
      </c>
      <c r="C435" s="61" t="s">
        <v>94</v>
      </c>
      <c r="D435" s="61" t="s">
        <v>55</v>
      </c>
      <c r="E435" s="61" t="s">
        <v>413</v>
      </c>
      <c r="F435" s="61" t="s">
        <v>128</v>
      </c>
      <c r="G435" s="112">
        <f>G436</f>
        <v>50000</v>
      </c>
      <c r="H435" s="62"/>
      <c r="I435" s="62"/>
      <c r="J435" s="45"/>
      <c r="K435" s="45"/>
    </row>
    <row r="436" spans="1:11" ht="45" customHeight="1">
      <c r="A436" s="60" t="s">
        <v>111</v>
      </c>
      <c r="B436" s="61" t="s">
        <v>47</v>
      </c>
      <c r="C436" s="61" t="s">
        <v>94</v>
      </c>
      <c r="D436" s="61" t="s">
        <v>55</v>
      </c>
      <c r="E436" s="61" t="s">
        <v>413</v>
      </c>
      <c r="F436" s="61" t="s">
        <v>112</v>
      </c>
      <c r="G436" s="112">
        <v>50000</v>
      </c>
      <c r="H436" s="62"/>
      <c r="I436" s="62"/>
      <c r="J436" s="45"/>
      <c r="K436" s="45"/>
    </row>
    <row r="437" spans="1:11" ht="31.5" customHeight="1">
      <c r="A437" s="65" t="s">
        <v>415</v>
      </c>
      <c r="B437" s="67" t="s">
        <v>47</v>
      </c>
      <c r="C437" s="67" t="s">
        <v>94</v>
      </c>
      <c r="D437" s="67" t="s">
        <v>55</v>
      </c>
      <c r="E437" s="67" t="s">
        <v>416</v>
      </c>
      <c r="F437" s="67" t="s">
        <v>57</v>
      </c>
      <c r="G437" s="110">
        <f>G438</f>
        <v>174990</v>
      </c>
      <c r="H437" s="62"/>
      <c r="I437" s="62"/>
      <c r="J437" s="45"/>
      <c r="K437" s="45"/>
    </row>
    <row r="438" spans="1:11" ht="27.75" customHeight="1">
      <c r="A438" s="153" t="s">
        <v>394</v>
      </c>
      <c r="B438" s="61" t="s">
        <v>47</v>
      </c>
      <c r="C438" s="61" t="s">
        <v>94</v>
      </c>
      <c r="D438" s="61" t="s">
        <v>55</v>
      </c>
      <c r="E438" s="61" t="s">
        <v>419</v>
      </c>
      <c r="F438" s="61" t="s">
        <v>57</v>
      </c>
      <c r="G438" s="112">
        <f>G439</f>
        <v>174990</v>
      </c>
      <c r="H438" s="62"/>
      <c r="I438" s="62"/>
      <c r="J438" s="45"/>
      <c r="K438" s="45"/>
    </row>
    <row r="439" spans="1:11" ht="45" customHeight="1">
      <c r="A439" s="60" t="s">
        <v>155</v>
      </c>
      <c r="B439" s="61" t="s">
        <v>47</v>
      </c>
      <c r="C439" s="61" t="s">
        <v>94</v>
      </c>
      <c r="D439" s="61" t="s">
        <v>55</v>
      </c>
      <c r="E439" s="61" t="s">
        <v>419</v>
      </c>
      <c r="F439" s="61" t="s">
        <v>128</v>
      </c>
      <c r="G439" s="112">
        <f>G440</f>
        <v>174990</v>
      </c>
      <c r="H439" s="62"/>
      <c r="I439" s="62"/>
      <c r="J439" s="45"/>
      <c r="K439" s="45"/>
    </row>
    <row r="440" spans="1:11" ht="45" customHeight="1">
      <c r="A440" s="60" t="s">
        <v>111</v>
      </c>
      <c r="B440" s="61" t="s">
        <v>47</v>
      </c>
      <c r="C440" s="61" t="s">
        <v>94</v>
      </c>
      <c r="D440" s="61" t="s">
        <v>55</v>
      </c>
      <c r="E440" s="61" t="s">
        <v>419</v>
      </c>
      <c r="F440" s="61" t="s">
        <v>112</v>
      </c>
      <c r="G440" s="112">
        <v>174990</v>
      </c>
      <c r="H440" s="62"/>
      <c r="I440" s="62"/>
      <c r="J440" s="45"/>
      <c r="K440" s="45"/>
    </row>
    <row r="441" spans="1:11" ht="24" customHeight="1">
      <c r="A441" s="83" t="s">
        <v>48</v>
      </c>
      <c r="B441" s="84"/>
      <c r="C441" s="84"/>
      <c r="D441" s="84"/>
      <c r="E441" s="84"/>
      <c r="F441" s="84"/>
      <c r="G441" s="98">
        <f>G397+G14</f>
        <v>193990821.62</v>
      </c>
      <c r="H441" s="98"/>
      <c r="I441" s="98"/>
      <c r="J441" s="53"/>
      <c r="K441" s="53"/>
    </row>
  </sheetData>
  <sheetProtection/>
  <mergeCells count="18">
    <mergeCell ref="E5:I5"/>
    <mergeCell ref="B2:I2"/>
    <mergeCell ref="D1:I1"/>
    <mergeCell ref="C4:I4"/>
    <mergeCell ref="C3:I3"/>
    <mergeCell ref="A9:A12"/>
    <mergeCell ref="C11:C12"/>
    <mergeCell ref="D11:D12"/>
    <mergeCell ref="E11:E12"/>
    <mergeCell ref="G11:G12"/>
    <mergeCell ref="A8:I8"/>
    <mergeCell ref="B9:F9"/>
    <mergeCell ref="B10:F10"/>
    <mergeCell ref="B11:B12"/>
    <mergeCell ref="F11:F12"/>
    <mergeCell ref="H11:H12"/>
    <mergeCell ref="I11:I12"/>
    <mergeCell ref="G9:G10"/>
  </mergeCells>
  <printOptions/>
  <pageMargins left="0.7480314960629921" right="0.3937007874015748" top="0.1968503937007874" bottom="0.11811023622047245" header="0.2362204724409449" footer="0.5118110236220472"/>
  <pageSetup fitToHeight="0" fitToWidth="1" horizontalDpi="600" verticalDpi="600" orientation="portrait" paperSize="9" scale="87" r:id="rId1"/>
  <rowBreaks count="2" manualBreakCount="2">
    <brk id="82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2024-01-16T11:18:17Z</cp:lastPrinted>
  <dcterms:created xsi:type="dcterms:W3CDTF">1996-10-08T23:32:33Z</dcterms:created>
  <dcterms:modified xsi:type="dcterms:W3CDTF">2024-01-16T11:18:20Z</dcterms:modified>
  <cp:category/>
  <cp:version/>
  <cp:contentType/>
  <cp:contentStatus/>
</cp:coreProperties>
</file>