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Лист1" sheetId="1" r:id="rId1"/>
  </sheets>
  <definedNames>
    <definedName name="_xlnm.Print_Area" localSheetId="0">'Лист1'!$A$1:$I$37</definedName>
  </definedNames>
  <calcPr fullCalcOnLoad="1"/>
</workbook>
</file>

<file path=xl/sharedStrings.xml><?xml version="1.0" encoding="utf-8"?>
<sst xmlns="http://schemas.openxmlformats.org/spreadsheetml/2006/main" count="65" uniqueCount="61">
  <si>
    <t>Наименование</t>
  </si>
  <si>
    <t>код бюджетной классификации</t>
  </si>
  <si>
    <t>Увеличение остатков средств бюджетов</t>
  </si>
  <si>
    <t>Уменьшение остатков средств бюджетов</t>
  </si>
  <si>
    <t xml:space="preserve">% исполнения </t>
  </si>
  <si>
    <t>Всего  доходов с  учетом источников</t>
  </si>
  <si>
    <t>Итого источников  финансирования дефицита бюджета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</si>
  <si>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</si>
  <si>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</si>
  <si>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</si>
  <si>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</si>
  <si>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бюджетом поселения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</si>
  <si>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</si>
  <si>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</si>
  <si>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</si>
  <si>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бюджетом поселения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</si>
  <si>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</si>
  <si>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</si>
  <si>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</si>
  <si>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</si>
  <si>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</si>
  <si>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бюджетом поселения в валюте Российской Федерации</t>
  </si>
  <si>
    <t>000 01 03 00 00 10 0000 710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</si>
  <si>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</si>
  <si>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</si>
  <si>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бюджетом поселения кредитов от других бюджетов бюджетной системы Российской Федерации в валюте Российской Федерации</t>
  </si>
  <si>
    <t>000 01 03 00 00 10 0000 810</t>
  </si>
  <si>
    <t>Изменение остатков средств на счетах по учёту средств бюджета</t>
  </si>
  <si>
    <t>000 01 05 00 00 00 0000 000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</si>
  <si>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</si>
  <si>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</si>
  <si>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</si>
  <si>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</si>
  <si>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</si>
  <si>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бюджета поселения</t>
  </si>
  <si>
    <t>000 01 05 02 01 10 0000 510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</si>
  <si>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</si>
  <si>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</si>
  <si>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</si>
  <si>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</si>
  <si>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</si>
  <si>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бюджета поселения</t>
  </si>
  <si>
    <t>000 01 05 02 01 10 0000 610</t>
  </si>
  <si>
    <t>Иные источники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</si>
  <si>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</si>
  <si>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 xml:space="preserve">                             000 01 06 00 00 00 0000 000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</si>
  <si>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ведёт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</si>
  <si>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поселения в валюте Российской Федерации в случае, если исполнение гарантом государственных и муниципальных гарантий ведёт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</si>
  <si>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                         000 01 06 04 00 00 0000 000</t>
  </si>
  <si>
    <t xml:space="preserve">                             000 01 06 04 00 00 0000 800</t>
  </si>
  <si>
    <t xml:space="preserve">                        000 01 06 04 00 10 0000 810</t>
  </si>
  <si>
    <t>Отклонение от  годового плана  тыс.руб.</t>
  </si>
  <si>
    <t xml:space="preserve">                               Приложение № 2</t>
  </si>
  <si>
    <t>к решению Совета депутатов</t>
  </si>
  <si>
    <t>Об исполнении бюджета МО" Вельское" за 1 квартал  2019 г.</t>
  </si>
  <si>
    <t>План на 2019 год, тыс.руб.</t>
  </si>
  <si>
    <t>Уточненный план на  2019г. тыс.руб.</t>
  </si>
  <si>
    <t>Исполнение на 01.04.2019г тыс.руб.</t>
  </si>
  <si>
    <t>Исполнение по источникам финансирования дефицита бюджета                                                                                                                   муниципального образования "Вельское"    за  1 квартал  2019 год.</t>
  </si>
  <si>
    <t>Ед.изм. Тыс.руб.</t>
  </si>
  <si>
    <t>от 04.06.2019г. № 209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</si>
</sst>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_-* #,##0.000_р_._-;\-* #,##0.000_р_._-;_-* &quot;-&quot;??_р_._-;_-@_-"/>
  </numFmts>
  <fonts count="46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8"/>
      <name val="Arial Cyr"/>
      <family val="2"/>
    </font>
    <font>
      <b/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2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1" fontId="4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1" fontId="1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" fontId="4" fillId="0" borderId="12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right" vertical="center"/>
    </xf>
    <xf numFmtId="173" fontId="3" fillId="0" borderId="10" xfId="0" applyNumberFormat="1" applyFont="1" applyBorder="1" applyAlignment="1">
      <alignment horizontal="right" vertical="center"/>
    </xf>
    <xf numFmtId="1" fontId="0" fillId="0" borderId="12" xfId="0" applyNumberFormat="1" applyFont="1" applyBorder="1" applyAlignment="1">
      <alignment horizontal="right" vertical="center"/>
    </xf>
    <xf numFmtId="1" fontId="0" fillId="0" borderId="13" xfId="0" applyNumberFormat="1" applyFont="1" applyBorder="1" applyAlignment="1">
      <alignment horizontal="right" vertical="center"/>
    </xf>
    <xf numFmtId="1" fontId="5" fillId="0" borderId="11" xfId="0" applyNumberFormat="1" applyFont="1" applyBorder="1" applyAlignment="1">
      <alignment horizontal="right" vertical="center"/>
    </xf>
    <xf numFmtId="173" fontId="5" fillId="0" borderId="12" xfId="0" applyNumberFormat="1" applyFont="1" applyBorder="1" applyAlignment="1">
      <alignment horizontal="right" vertical="center"/>
    </xf>
    <xf numFmtId="172" fontId="5" fillId="0" borderId="12" xfId="0" applyNumberFormat="1" applyFont="1" applyBorder="1" applyAlignment="1">
      <alignment horizontal="right" vertical="center"/>
    </xf>
    <xf numFmtId="173" fontId="0" fillId="0" borderId="12" xfId="0" applyNumberFormat="1" applyFont="1" applyBorder="1" applyAlignment="1">
      <alignment horizontal="right" vertical="center"/>
    </xf>
    <xf numFmtId="172" fontId="0" fillId="0" borderId="12" xfId="0" applyNumberFormat="1" applyFont="1" applyBorder="1" applyAlignment="1">
      <alignment horizontal="right" vertical="center"/>
    </xf>
    <xf numFmtId="173" fontId="5" fillId="0" borderId="11" xfId="0" applyNumberFormat="1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2" fontId="3" fillId="0" borderId="13" xfId="0" applyNumberFormat="1" applyFont="1" applyBorder="1" applyAlignment="1">
      <alignment horizontal="right" vertical="center"/>
    </xf>
    <xf numFmtId="173" fontId="3" fillId="0" borderId="13" xfId="0" applyNumberFormat="1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left" vertical="center"/>
    </xf>
    <xf numFmtId="172" fontId="2" fillId="33" borderId="17" xfId="0" applyNumberFormat="1" applyFont="1" applyFill="1" applyBorder="1" applyAlignment="1">
      <alignment horizontal="right" vertical="center"/>
    </xf>
    <xf numFmtId="172" fontId="4" fillId="0" borderId="11" xfId="0" applyNumberFormat="1" applyFont="1" applyBorder="1" applyAlignment="1">
      <alignment horizontal="right" vertical="center"/>
    </xf>
    <xf numFmtId="172" fontId="1" fillId="0" borderId="11" xfId="0" applyNumberFormat="1" applyFont="1" applyBorder="1" applyAlignment="1">
      <alignment horizontal="right" vertical="center"/>
    </xf>
    <xf numFmtId="172" fontId="1" fillId="0" borderId="12" xfId="0" applyNumberFormat="1" applyFont="1" applyBorder="1" applyAlignment="1">
      <alignment horizontal="right" vertical="center"/>
    </xf>
    <xf numFmtId="172" fontId="4" fillId="0" borderId="12" xfId="0" applyNumberFormat="1" applyFont="1" applyBorder="1" applyAlignment="1">
      <alignment horizontal="right" vertical="center"/>
    </xf>
    <xf numFmtId="172" fontId="4" fillId="0" borderId="13" xfId="0" applyNumberFormat="1" applyFont="1" applyBorder="1" applyAlignment="1">
      <alignment horizontal="right" vertical="center"/>
    </xf>
    <xf numFmtId="172" fontId="1" fillId="0" borderId="13" xfId="0" applyNumberFormat="1" applyFont="1" applyBorder="1" applyAlignment="1">
      <alignment horizontal="right" vertical="center"/>
    </xf>
    <xf numFmtId="172" fontId="5" fillId="0" borderId="11" xfId="0" applyNumberFormat="1" applyFont="1" applyBorder="1" applyAlignment="1">
      <alignment horizontal="right" vertical="center"/>
    </xf>
    <xf numFmtId="173" fontId="0" fillId="0" borderId="13" xfId="0" applyNumberFormat="1" applyFont="1" applyBorder="1" applyAlignment="1">
      <alignment horizontal="right" vertical="center"/>
    </xf>
    <xf numFmtId="172" fontId="0" fillId="0" borderId="18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wrapText="1"/>
    </xf>
    <xf numFmtId="0" fontId="1" fillId="0" borderId="20" xfId="0" applyFont="1" applyBorder="1" applyAlignment="1">
      <alignment horizontal="center" vertical="center"/>
    </xf>
    <xf numFmtId="172" fontId="1" fillId="0" borderId="2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2" fillId="0" borderId="20" xfId="0" applyNumberFormat="1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11" fillId="33" borderId="17" xfId="0" applyFont="1" applyFill="1" applyBorder="1" applyAlignment="1">
      <alignment wrapText="1"/>
    </xf>
    <xf numFmtId="0" fontId="10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11" fillId="33" borderId="10" xfId="0" applyFont="1" applyFill="1" applyBorder="1" applyAlignment="1">
      <alignment wrapText="1"/>
    </xf>
    <xf numFmtId="0" fontId="11" fillId="0" borderId="0" xfId="0" applyFont="1" applyAlignment="1">
      <alignment/>
    </xf>
    <xf numFmtId="173" fontId="3" fillId="0" borderId="19" xfId="0" applyNumberFormat="1" applyFont="1" applyBorder="1" applyAlignment="1">
      <alignment horizontal="right" vertical="center"/>
    </xf>
    <xf numFmtId="173" fontId="2" fillId="33" borderId="10" xfId="0" applyNumberFormat="1" applyFont="1" applyFill="1" applyBorder="1" applyAlignment="1">
      <alignment horizontal="right" vertical="center"/>
    </xf>
    <xf numFmtId="173" fontId="2" fillId="33" borderId="17" xfId="0" applyNumberFormat="1" applyFont="1" applyFill="1" applyBorder="1" applyAlignment="1">
      <alignment horizontal="right" vertical="center"/>
    </xf>
    <xf numFmtId="173" fontId="1" fillId="0" borderId="11" xfId="0" applyNumberFormat="1" applyFont="1" applyBorder="1" applyAlignment="1">
      <alignment horizontal="right" vertical="center"/>
    </xf>
    <xf numFmtId="173" fontId="4" fillId="0" borderId="11" xfId="0" applyNumberFormat="1" applyFont="1" applyBorder="1" applyAlignment="1">
      <alignment horizontal="right" vertical="center"/>
    </xf>
    <xf numFmtId="173" fontId="1" fillId="0" borderId="13" xfId="0" applyNumberFormat="1" applyFont="1" applyBorder="1" applyAlignment="1">
      <alignment horizontal="right" vertical="center"/>
    </xf>
    <xf numFmtId="173" fontId="4" fillId="0" borderId="12" xfId="0" applyNumberFormat="1" applyFont="1" applyBorder="1" applyAlignment="1">
      <alignment horizontal="right" vertical="center"/>
    </xf>
    <xf numFmtId="173" fontId="4" fillId="0" borderId="13" xfId="0" applyNumberFormat="1" applyFont="1" applyBorder="1" applyAlignment="1">
      <alignment horizontal="right" vertical="center"/>
    </xf>
    <xf numFmtId="175" fontId="2" fillId="33" borderId="10" xfId="60" applyNumberFormat="1" applyFont="1" applyFill="1" applyBorder="1" applyAlignment="1">
      <alignment horizontal="right" vertical="center"/>
    </xf>
    <xf numFmtId="173" fontId="1" fillId="0" borderId="12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right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49.375" style="0" customWidth="1"/>
    <col min="2" max="2" width="22.00390625" style="0" customWidth="1"/>
    <col min="3" max="3" width="16.625" style="0" customWidth="1"/>
    <col min="4" max="4" width="5.875" style="0" hidden="1" customWidth="1"/>
    <col min="5" max="5" width="11.25390625" style="0" customWidth="1"/>
    <col min="6" max="6" width="12.00390625" style="0" customWidth="1"/>
    <col min="7" max="7" width="11.75390625" style="0" bestFit="1" customWidth="1"/>
    <col min="9" max="9" width="12.125" style="0" customWidth="1"/>
  </cols>
  <sheetData>
    <row r="1" ht="12.75">
      <c r="E1" t="s">
        <v>52</v>
      </c>
    </row>
    <row r="2" spans="1:5" ht="12.75">
      <c r="A2" s="1"/>
      <c r="B2" s="2"/>
      <c r="C2" s="2"/>
      <c r="D2" s="2"/>
      <c r="E2" s="55"/>
    </row>
    <row r="3" spans="1:5" ht="12.75">
      <c r="A3" s="1"/>
      <c r="B3" s="2"/>
      <c r="C3" s="2"/>
      <c r="D3" s="2"/>
      <c r="E3" s="55" t="s">
        <v>53</v>
      </c>
    </row>
    <row r="4" spans="1:5" ht="12.75">
      <c r="A4" s="1"/>
      <c r="B4" s="2"/>
      <c r="C4" s="2"/>
      <c r="D4" s="2"/>
      <c r="E4" s="55" t="s">
        <v>54</v>
      </c>
    </row>
    <row r="5" spans="1:5" ht="12.75">
      <c r="A5" s="1"/>
      <c r="B5" s="2"/>
      <c r="C5" s="2"/>
      <c r="D5" s="2"/>
      <c r="E5" s="2" t="s">
        <v>60</v>
      </c>
    </row>
    <row r="6" spans="1:5" ht="12.75">
      <c r="A6" s="1"/>
      <c r="B6" s="2"/>
      <c r="C6" s="2"/>
      <c r="D6" s="2"/>
      <c r="E6" s="2"/>
    </row>
    <row r="7" spans="1:5" ht="54" customHeight="1">
      <c r="A7" s="93" t="s">
        <v>58</v>
      </c>
      <c r="B7" s="93"/>
      <c r="C7" s="93"/>
      <c r="D7" s="93"/>
      <c r="E7" s="93"/>
    </row>
    <row r="8" spans="1:7" ht="13.5" thickBot="1">
      <c r="A8" s="1"/>
      <c r="B8" s="1"/>
      <c r="C8" s="1"/>
      <c r="D8" s="1"/>
      <c r="E8" s="1"/>
      <c r="G8" t="s">
        <v>59</v>
      </c>
    </row>
    <row r="9" spans="1:9" ht="25.5" customHeight="1">
      <c r="A9" s="94" t="s">
        <v>0</v>
      </c>
      <c r="B9" s="96" t="s">
        <v>1</v>
      </c>
      <c r="C9" s="97"/>
      <c r="D9" s="98"/>
      <c r="E9" s="91" t="s">
        <v>55</v>
      </c>
      <c r="F9" s="91" t="s">
        <v>56</v>
      </c>
      <c r="G9" s="91" t="s">
        <v>57</v>
      </c>
      <c r="H9" s="91" t="s">
        <v>4</v>
      </c>
      <c r="I9" s="91" t="s">
        <v>51</v>
      </c>
    </row>
    <row r="10" spans="1:9" ht="34.5" customHeight="1" thickBot="1">
      <c r="A10" s="95"/>
      <c r="B10" s="99"/>
      <c r="C10" s="100"/>
      <c r="D10" s="101"/>
      <c r="E10" s="92"/>
      <c r="F10" s="92"/>
      <c r="G10" s="92"/>
      <c r="H10" s="92"/>
      <c r="I10" s="92"/>
    </row>
    <row r="11" spans="1:9" s="4" customFormat="1" ht="40.5" customHeight="1" thickBot="1">
      <c r="A11" s="51" t="s">
        <v>7</v>
      </c>
      <c r="B11" s="84" t="s">
        <v>8</v>
      </c>
      <c r="C11" s="85"/>
      <c r="D11" s="86"/>
      <c r="E11" s="29">
        <f>E12-E14</f>
        <v>5970</v>
      </c>
      <c r="F11" s="58">
        <f>F12-F14</f>
        <v>0</v>
      </c>
      <c r="G11" s="3">
        <f>G12-G15</f>
        <v>0</v>
      </c>
      <c r="H11" s="20" t="e">
        <f>G11/F11*100</f>
        <v>#DIV/0!</v>
      </c>
      <c r="I11" s="19">
        <f>F11-G11</f>
        <v>0</v>
      </c>
    </row>
    <row r="12" spans="1:9" s="6" customFormat="1" ht="24">
      <c r="A12" s="52" t="s">
        <v>9</v>
      </c>
      <c r="B12" s="75" t="s">
        <v>10</v>
      </c>
      <c r="C12" s="76"/>
      <c r="D12" s="77"/>
      <c r="E12" s="30">
        <f>E13</f>
        <v>18000</v>
      </c>
      <c r="F12" s="60">
        <f>F13</f>
        <v>12030</v>
      </c>
      <c r="G12" s="30">
        <f>G13</f>
        <v>0</v>
      </c>
      <c r="H12" s="5">
        <f>H13+H14</f>
        <v>0</v>
      </c>
      <c r="I12" s="5">
        <f>I13+I14</f>
        <v>0</v>
      </c>
    </row>
    <row r="13" spans="1:9" s="8" customFormat="1" ht="29.25" customHeight="1">
      <c r="A13" s="53" t="s">
        <v>11</v>
      </c>
      <c r="B13" s="66" t="s">
        <v>12</v>
      </c>
      <c r="C13" s="67"/>
      <c r="D13" s="68"/>
      <c r="E13" s="31">
        <v>18000</v>
      </c>
      <c r="F13" s="59">
        <v>12030</v>
      </c>
      <c r="G13" s="7"/>
      <c r="H13" s="7"/>
      <c r="I13" s="7"/>
    </row>
    <row r="14" spans="1:9" ht="36">
      <c r="A14" s="52" t="s">
        <v>13</v>
      </c>
      <c r="B14" s="69" t="s">
        <v>14</v>
      </c>
      <c r="C14" s="70"/>
      <c r="D14" s="71"/>
      <c r="E14" s="30">
        <f>E15</f>
        <v>12030</v>
      </c>
      <c r="F14" s="60">
        <f>F15</f>
        <v>12030</v>
      </c>
      <c r="G14" s="9">
        <f>G15</f>
        <v>0</v>
      </c>
      <c r="H14" s="7"/>
      <c r="I14" s="7"/>
    </row>
    <row r="15" spans="1:9" s="6" customFormat="1" ht="29.25" customHeight="1" thickBot="1">
      <c r="A15" s="53" t="s">
        <v>15</v>
      </c>
      <c r="B15" s="66" t="s">
        <v>16</v>
      </c>
      <c r="C15" s="67"/>
      <c r="D15" s="68"/>
      <c r="E15" s="31">
        <v>12030</v>
      </c>
      <c r="F15" s="31">
        <v>12030</v>
      </c>
      <c r="G15" s="9"/>
      <c r="H15" s="20">
        <f>G15/F15*100</f>
        <v>0</v>
      </c>
      <c r="I15" s="19">
        <f>F15-G15</f>
        <v>12030</v>
      </c>
    </row>
    <row r="16" spans="1:9" ht="29.25" customHeight="1">
      <c r="A16" s="51" t="s">
        <v>17</v>
      </c>
      <c r="B16" s="84" t="s">
        <v>18</v>
      </c>
      <c r="C16" s="85"/>
      <c r="D16" s="86"/>
      <c r="E16" s="29">
        <f>E17-E19</f>
        <v>0</v>
      </c>
      <c r="F16" s="29">
        <f>F17-F19</f>
        <v>0</v>
      </c>
      <c r="G16" s="7">
        <f>G17</f>
        <v>0</v>
      </c>
      <c r="H16" s="7"/>
      <c r="I16" s="7"/>
    </row>
    <row r="17" spans="1:9" ht="41.25" customHeight="1">
      <c r="A17" s="52" t="s">
        <v>19</v>
      </c>
      <c r="B17" s="75" t="s">
        <v>20</v>
      </c>
      <c r="C17" s="76"/>
      <c r="D17" s="77"/>
      <c r="E17" s="30">
        <f>E18</f>
        <v>0</v>
      </c>
      <c r="F17" s="30">
        <f>F18</f>
        <v>0</v>
      </c>
      <c r="G17" s="14">
        <f>G18</f>
        <v>0</v>
      </c>
      <c r="H17" s="14"/>
      <c r="I17" s="14"/>
    </row>
    <row r="18" spans="1:9" ht="36.75" customHeight="1" thickBot="1">
      <c r="A18" s="53" t="s">
        <v>21</v>
      </c>
      <c r="B18" s="66" t="s">
        <v>22</v>
      </c>
      <c r="C18" s="67"/>
      <c r="D18" s="68"/>
      <c r="E18" s="31">
        <v>0</v>
      </c>
      <c r="F18" s="31">
        <v>0</v>
      </c>
      <c r="G18" s="15"/>
      <c r="H18" s="15"/>
      <c r="I18" s="15"/>
    </row>
    <row r="19" spans="1:9" s="4" customFormat="1" ht="36" customHeight="1" thickBot="1">
      <c r="A19" s="52" t="s">
        <v>23</v>
      </c>
      <c r="B19" s="69" t="s">
        <v>24</v>
      </c>
      <c r="C19" s="70"/>
      <c r="D19" s="71"/>
      <c r="E19" s="30">
        <f>E20</f>
        <v>0</v>
      </c>
      <c r="F19" s="30">
        <f>F20</f>
        <v>0</v>
      </c>
      <c r="G19" s="12">
        <f>G20</f>
        <v>0</v>
      </c>
      <c r="H19" s="12">
        <f>H20</f>
        <v>0</v>
      </c>
      <c r="I19" s="12">
        <f>I20</f>
        <v>0</v>
      </c>
    </row>
    <row r="20" spans="1:9" s="6" customFormat="1" ht="46.5" customHeight="1" thickBot="1">
      <c r="A20" s="53" t="s">
        <v>25</v>
      </c>
      <c r="B20" s="66" t="s">
        <v>26</v>
      </c>
      <c r="C20" s="67"/>
      <c r="D20" s="68"/>
      <c r="E20" s="31">
        <v>0</v>
      </c>
      <c r="F20" s="31">
        <v>0</v>
      </c>
      <c r="G20" s="16">
        <f>G21</f>
        <v>0</v>
      </c>
      <c r="H20" s="16">
        <f>H21</f>
        <v>0</v>
      </c>
      <c r="I20" s="16">
        <f>I21</f>
        <v>0</v>
      </c>
    </row>
    <row r="21" spans="1:9" ht="33.75" customHeight="1" hidden="1" thickBot="1">
      <c r="A21" s="50" t="s">
        <v>23</v>
      </c>
      <c r="B21" s="28" t="s">
        <v>24</v>
      </c>
      <c r="C21" s="26"/>
      <c r="D21" s="27"/>
      <c r="E21" s="14">
        <f>SUM(E22)</f>
        <v>425</v>
      </c>
      <c r="F21" s="14"/>
      <c r="G21" s="14"/>
      <c r="H21" s="14"/>
      <c r="I21" s="14"/>
    </row>
    <row r="22" spans="1:9" ht="42" customHeight="1" hidden="1" thickBot="1">
      <c r="A22" s="47" t="s">
        <v>25</v>
      </c>
      <c r="B22" s="28" t="s">
        <v>26</v>
      </c>
      <c r="C22" s="28"/>
      <c r="D22" s="28"/>
      <c r="E22" s="15">
        <v>425</v>
      </c>
      <c r="F22" s="15"/>
      <c r="G22" s="15"/>
      <c r="H22" s="15"/>
      <c r="I22" s="15"/>
    </row>
    <row r="23" spans="1:9" ht="30.75" customHeight="1" thickBot="1">
      <c r="A23" s="54" t="s">
        <v>27</v>
      </c>
      <c r="B23" s="88" t="s">
        <v>28</v>
      </c>
      <c r="C23" s="89"/>
      <c r="D23" s="90"/>
      <c r="E23" s="57">
        <f>E28-E24</f>
        <v>2030</v>
      </c>
      <c r="F23" s="64">
        <f>F28-F24</f>
        <v>8828.494819999993</v>
      </c>
      <c r="G23" s="57">
        <f>G28-G24</f>
        <v>-4992.350330000001</v>
      </c>
      <c r="H23" s="20">
        <f>G23/F23*100</f>
        <v>-56.54814814740986</v>
      </c>
      <c r="I23" s="19">
        <f>F23-G23</f>
        <v>13820.845149999994</v>
      </c>
    </row>
    <row r="24" spans="1:9" ht="32.25" customHeight="1">
      <c r="A24" s="52" t="s">
        <v>2</v>
      </c>
      <c r="B24" s="75" t="s">
        <v>29</v>
      </c>
      <c r="C24" s="76"/>
      <c r="D24" s="77"/>
      <c r="E24" s="30">
        <f aca="true" t="shared" si="0" ref="E24:G26">E25</f>
        <v>107945</v>
      </c>
      <c r="F24" s="60">
        <f t="shared" si="0"/>
        <v>119299.62836</v>
      </c>
      <c r="G24" s="60">
        <f t="shared" si="0"/>
        <v>19674.05671</v>
      </c>
      <c r="H24" s="18">
        <f>H25</f>
        <v>16.491297567693447</v>
      </c>
      <c r="I24" s="17">
        <f>I25</f>
        <v>99625.57165</v>
      </c>
    </row>
    <row r="25" spans="1:9" ht="34.5" customHeight="1">
      <c r="A25" s="52" t="s">
        <v>30</v>
      </c>
      <c r="B25" s="69" t="s">
        <v>31</v>
      </c>
      <c r="C25" s="70"/>
      <c r="D25" s="71"/>
      <c r="E25" s="30">
        <f t="shared" si="0"/>
        <v>107945</v>
      </c>
      <c r="F25" s="60">
        <f t="shared" si="0"/>
        <v>119299.62836</v>
      </c>
      <c r="G25" s="60">
        <f t="shared" si="0"/>
        <v>19674.05671</v>
      </c>
      <c r="H25" s="20">
        <f>H26</f>
        <v>16.491297567693447</v>
      </c>
      <c r="I25" s="19">
        <f>I26</f>
        <v>99625.57165</v>
      </c>
    </row>
    <row r="26" spans="1:9" ht="43.5" customHeight="1">
      <c r="A26" s="52" t="s">
        <v>32</v>
      </c>
      <c r="B26" s="69" t="s">
        <v>33</v>
      </c>
      <c r="C26" s="70"/>
      <c r="D26" s="71"/>
      <c r="E26" s="30">
        <f t="shared" si="0"/>
        <v>107945</v>
      </c>
      <c r="F26" s="60">
        <f t="shared" si="0"/>
        <v>119299.62836</v>
      </c>
      <c r="G26" s="60">
        <f t="shared" si="0"/>
        <v>19674.05671</v>
      </c>
      <c r="H26" s="20">
        <f>G26/F26*100</f>
        <v>16.491297567693447</v>
      </c>
      <c r="I26" s="19">
        <f>F26-G26</f>
        <v>99625.57165</v>
      </c>
    </row>
    <row r="27" spans="1:9" s="4" customFormat="1" ht="26.25" customHeight="1">
      <c r="A27" s="50" t="s">
        <v>34</v>
      </c>
      <c r="B27" s="79" t="s">
        <v>35</v>
      </c>
      <c r="C27" s="80"/>
      <c r="D27" s="81"/>
      <c r="E27" s="32">
        <v>107945</v>
      </c>
      <c r="F27" s="65">
        <v>119299.62836</v>
      </c>
      <c r="G27" s="65">
        <v>19674.05671</v>
      </c>
      <c r="H27" s="20">
        <f>G27/F27*100</f>
        <v>16.491297567693447</v>
      </c>
      <c r="I27" s="19">
        <f>F27-G27</f>
        <v>99625.57165</v>
      </c>
    </row>
    <row r="28" spans="1:9" s="6" customFormat="1" ht="18" customHeight="1">
      <c r="A28" s="48" t="s">
        <v>3</v>
      </c>
      <c r="B28" s="69" t="s">
        <v>36</v>
      </c>
      <c r="C28" s="82"/>
      <c r="D28" s="83"/>
      <c r="E28" s="33">
        <f>E29</f>
        <v>109975</v>
      </c>
      <c r="F28" s="62">
        <f>F29</f>
        <v>128128.12318</v>
      </c>
      <c r="G28" s="62">
        <f>G29</f>
        <v>14681.70638</v>
      </c>
      <c r="H28" s="36">
        <f>H29</f>
        <v>11.458613468781163</v>
      </c>
      <c r="I28" s="21">
        <f>I29</f>
        <v>113446.41679999999</v>
      </c>
    </row>
    <row r="29" spans="1:9" ht="30" customHeight="1">
      <c r="A29" s="49" t="s">
        <v>37</v>
      </c>
      <c r="B29" s="69" t="s">
        <v>38</v>
      </c>
      <c r="C29" s="70"/>
      <c r="D29" s="71"/>
      <c r="E29" s="34">
        <f aca="true" t="shared" si="1" ref="E29:G30">E30</f>
        <v>109975</v>
      </c>
      <c r="F29" s="63">
        <f t="shared" si="1"/>
        <v>128128.12318</v>
      </c>
      <c r="G29" s="63">
        <f t="shared" si="1"/>
        <v>14681.70638</v>
      </c>
      <c r="H29" s="20">
        <f>G29/F29*100</f>
        <v>11.458613468781163</v>
      </c>
      <c r="I29" s="19">
        <f>F29-G29</f>
        <v>113446.41679999999</v>
      </c>
    </row>
    <row r="30" spans="1:9" s="6" customFormat="1" ht="26.25" customHeight="1">
      <c r="A30" s="49" t="s">
        <v>39</v>
      </c>
      <c r="B30" s="69" t="s">
        <v>40</v>
      </c>
      <c r="C30" s="70"/>
      <c r="D30" s="71"/>
      <c r="E30" s="34">
        <f t="shared" si="1"/>
        <v>109975</v>
      </c>
      <c r="F30" s="63">
        <f t="shared" si="1"/>
        <v>128128.12318</v>
      </c>
      <c r="G30" s="63">
        <f>G31</f>
        <v>14681.70638</v>
      </c>
      <c r="H30" s="18">
        <f>H31</f>
        <v>11.458613468781163</v>
      </c>
      <c r="I30" s="17">
        <f>I31</f>
        <v>113446.41679999999</v>
      </c>
    </row>
    <row r="31" spans="1:9" ht="29.25" customHeight="1">
      <c r="A31" s="47" t="s">
        <v>41</v>
      </c>
      <c r="B31" s="72" t="s">
        <v>42</v>
      </c>
      <c r="C31" s="73"/>
      <c r="D31" s="74"/>
      <c r="E31" s="35">
        <v>109975</v>
      </c>
      <c r="F31" s="61">
        <v>128128.12318</v>
      </c>
      <c r="G31" s="61">
        <v>14681.70638</v>
      </c>
      <c r="H31" s="20">
        <f>G31/F31*100</f>
        <v>11.458613468781163</v>
      </c>
      <c r="I31" s="19">
        <f>F31-G31</f>
        <v>113446.41679999999</v>
      </c>
    </row>
    <row r="32" spans="1:9" ht="29.25" customHeight="1">
      <c r="A32" s="43" t="s">
        <v>43</v>
      </c>
      <c r="B32" s="44" t="s">
        <v>45</v>
      </c>
      <c r="C32" s="44"/>
      <c r="D32" s="42"/>
      <c r="E32" s="41">
        <f>E33</f>
        <v>0</v>
      </c>
      <c r="F32" s="41">
        <f>F33</f>
        <v>0</v>
      </c>
      <c r="G32" s="41"/>
      <c r="H32" s="38"/>
      <c r="I32" s="37"/>
    </row>
    <row r="33" spans="1:9" ht="40.5" customHeight="1">
      <c r="A33" s="46" t="s">
        <v>44</v>
      </c>
      <c r="B33" s="40" t="s">
        <v>48</v>
      </c>
      <c r="C33" s="40"/>
      <c r="D33" s="40"/>
      <c r="E33" s="41">
        <f>E34</f>
        <v>0</v>
      </c>
      <c r="F33" s="41">
        <f>F34</f>
        <v>0</v>
      </c>
      <c r="G33" s="41"/>
      <c r="H33" s="38"/>
      <c r="I33" s="37"/>
    </row>
    <row r="34" spans="1:9" ht="81" customHeight="1">
      <c r="A34" s="45" t="s">
        <v>46</v>
      </c>
      <c r="B34" s="40" t="s">
        <v>49</v>
      </c>
      <c r="C34" s="40"/>
      <c r="D34" s="40"/>
      <c r="E34" s="41"/>
      <c r="F34" s="41"/>
      <c r="G34" s="41"/>
      <c r="H34" s="38"/>
      <c r="I34" s="37"/>
    </row>
    <row r="35" spans="1:9" ht="77.25" customHeight="1">
      <c r="A35" s="45" t="s">
        <v>47</v>
      </c>
      <c r="B35" s="40" t="s">
        <v>50</v>
      </c>
      <c r="C35" s="40"/>
      <c r="D35" s="40"/>
      <c r="E35" s="41"/>
      <c r="F35" s="41"/>
      <c r="G35" s="41"/>
      <c r="H35" s="38"/>
      <c r="I35" s="37"/>
    </row>
    <row r="36" spans="1:9" ht="27" customHeight="1" thickBot="1">
      <c r="A36" s="39" t="s">
        <v>6</v>
      </c>
      <c r="B36" s="87"/>
      <c r="C36" s="87"/>
      <c r="D36" s="87"/>
      <c r="E36" s="56">
        <f>E11+E16+E23-E32</f>
        <v>8000</v>
      </c>
      <c r="F36" s="56">
        <f>F11+F16+F23-F32</f>
        <v>8828.494819999993</v>
      </c>
      <c r="G36" s="56">
        <f>G11+G16+G23</f>
        <v>-4992.350330000001</v>
      </c>
      <c r="H36" s="24">
        <f>G36/F36*100</f>
        <v>-56.54814814740986</v>
      </c>
      <c r="I36" s="25">
        <f>F36-G36</f>
        <v>13820.845149999994</v>
      </c>
    </row>
    <row r="37" spans="1:9" ht="27.75" customHeight="1" thickBot="1">
      <c r="A37" s="11" t="s">
        <v>5</v>
      </c>
      <c r="B37" s="78"/>
      <c r="C37" s="78"/>
      <c r="D37" s="78"/>
      <c r="E37" s="22">
        <f>87466+8000</f>
        <v>95466</v>
      </c>
      <c r="F37" s="13">
        <f>107269.62836+8828.49482</f>
        <v>116098.12318</v>
      </c>
      <c r="G37" s="13">
        <f>19674.0567-4992.35033</f>
        <v>14681.70637</v>
      </c>
      <c r="H37" s="23">
        <f>G37/F37*100</f>
        <v>12.645946349397308</v>
      </c>
      <c r="I37" s="13">
        <f>F37-G37</f>
        <v>101416.41681</v>
      </c>
    </row>
    <row r="38" ht="12.75">
      <c r="E38" s="10"/>
    </row>
  </sheetData>
  <sheetProtection/>
  <mergeCells count="29">
    <mergeCell ref="A7:E7"/>
    <mergeCell ref="A9:A10"/>
    <mergeCell ref="B9:D10"/>
    <mergeCell ref="E9:E10"/>
    <mergeCell ref="B11:D11"/>
    <mergeCell ref="B12:D12"/>
    <mergeCell ref="F9:F10"/>
    <mergeCell ref="G9:G10"/>
    <mergeCell ref="B14:D14"/>
    <mergeCell ref="B15:D15"/>
    <mergeCell ref="H9:H10"/>
    <mergeCell ref="I9:I10"/>
    <mergeCell ref="B13:D13"/>
    <mergeCell ref="B37:D37"/>
    <mergeCell ref="B27:D27"/>
    <mergeCell ref="B28:D28"/>
    <mergeCell ref="B29:D29"/>
    <mergeCell ref="B16:D16"/>
    <mergeCell ref="B17:D17"/>
    <mergeCell ref="B18:D18"/>
    <mergeCell ref="B19:D19"/>
    <mergeCell ref="B36:D36"/>
    <mergeCell ref="B23:D23"/>
    <mergeCell ref="B20:D20"/>
    <mergeCell ref="B30:D30"/>
    <mergeCell ref="B31:D31"/>
    <mergeCell ref="B24:D24"/>
    <mergeCell ref="B25:D25"/>
    <mergeCell ref="B26:D26"/>
  </mergeCells>
  <printOptions/>
  <pageMargins left="0.57" right="0.25" top="1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</dc:creator>
  <cp:keywords/>
  <dc:description/>
  <cp:lastModifiedBy>Пользователь</cp:lastModifiedBy>
  <cp:lastPrinted>2019-05-29T07:46:46Z</cp:lastPrinted>
  <dcterms:created xsi:type="dcterms:W3CDTF">2005-12-12T08:15:16Z</dcterms:created>
  <dcterms:modified xsi:type="dcterms:W3CDTF">2019-05-29T07:47:44Z</dcterms:modified>
  <cp:category/>
  <cp:version/>
  <cp:contentType/>
  <cp:contentStatus/>
</cp:coreProperties>
</file>