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Area" localSheetId="0">'Лист3'!$A$1:$D$45</definedName>
  </definedNames>
  <calcPr fullCalcOnLoad="1"/>
</workbook>
</file>

<file path=xl/sharedStrings.xml><?xml version="1.0" encoding="utf-8"?>
<sst xmlns="http://schemas.openxmlformats.org/spreadsheetml/2006/main" count="198" uniqueCount="63">
  <si>
    <t>Наименование</t>
  </si>
  <si>
    <t>Раз-дел</t>
  </si>
  <si>
    <t>Под-раз-дел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</si>
  <si>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</si>
  <si>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</si>
  <si>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</si>
  <si>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</si>
  <si>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</si>
  <si>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</si>
  <si>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</si>
  <si>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</si>
  <si>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</si>
  <si>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</si>
  <si>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</si>
  <si>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</si>
  <si>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</si>
  <si>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</si>
  <si>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</si>
  <si>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</si>
  <si>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</si>
  <si>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</si>
  <si>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</si>
  <si>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05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</si>
  <si>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</si>
  <si>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</si>
  <si>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</si>
  <si>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</si>
  <si>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</si>
  <si>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</si>
  <si>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</si>
  <si>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</si>
  <si>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</si>
  <si>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</si>
  <si>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</si>
  <si>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</si>
  <si>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</si>
  <si>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</si>
  <si>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</si>
  <si>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</si>
  <si>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</si>
  <si>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</si>
  <si>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</si>
  <si>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14</t>
  </si>
  <si>
    <t>Культура, кинематография</t>
  </si>
  <si>
    <t>ВСЕГО</t>
  </si>
  <si>
    <t>Транспорт</t>
  </si>
  <si>
    <t>Другие вопросы в области национальной безопасности и правоохранительной деятельности</t>
  </si>
  <si>
    <t>Дорожное хозяйство (Дорожный фонд)</t>
  </si>
  <si>
    <t>Обеспечение пожарной безопасности</t>
  </si>
  <si>
    <t>Распределение бюджетных ассигнований бюджета МО "Вельское" на 2015 год по разделам, подразделам функциональной классификации расходов бюджетов РФ</t>
  </si>
  <si>
    <t>Сумма, тыс.руб. 2015г.</t>
  </si>
  <si>
    <t>Сумма, тыс.руб. 2016г.</t>
  </si>
  <si>
    <t>удельный вес 2016г.</t>
  </si>
  <si>
    <t>отклонение, %</t>
  </si>
  <si>
    <t>отклонение, +/-</t>
  </si>
  <si>
    <t>Приложение №5                                                                                            к решению Совета депутатов                                                                                               МО "Вельское"                                                                                                                                "О бюджете МО "Вельское"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год"                                                                                                                                                                                                          № _____ от __________ 2015года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</si>
  <si>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</si>
  <si>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</si>
  <si>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Социальное обеспечение населения  </t>
  </si>
  <si>
    <t>Распределение бюджетных ассигнований бюджета МО "Вельское" на 2017 год по разделам, подразделам функциональной классификации расходов бюджетов РФ</t>
  </si>
  <si>
    <t xml:space="preserve">Сумма, тыс.руб. </t>
  </si>
  <si>
    <t>Массовый спорт</t>
  </si>
  <si>
    <t>Приложение №2                                                                                            к решению Совета депутатов                                                                                               МО "Вельское"                                                                                                                                "Об уточнении  бюджета МО "Вельское"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год"                                                                                                                                                                                                          № 84 от 05.09.2017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</si>
</sst>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/>
    </xf>
    <xf numFmtId="49" fontId="2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2" fillId="0" borderId="10" xfId="0" applyNumberFormat="1" applyFont="1" applyBorder="1" applyAlignment="1">
      <alignment/>
    </xf>
    <xf numFmtId="0" fontId="0" fillId="9" borderId="10" xfId="0" applyFont="1" applyFill="1" applyBorder="1" applyAlignment="1">
      <alignment/>
    </xf>
    <xf numFmtId="188" fontId="0" fillId="9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188" fontId="0" fillId="9" borderId="10" xfId="0" applyNumberFormat="1" applyFill="1" applyBorder="1" applyAlignment="1">
      <alignment/>
    </xf>
    <xf numFmtId="0" fontId="2" fillId="32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59.8515625" style="0" customWidth="1"/>
    <col min="2" max="2" width="12.00390625" style="0" customWidth="1"/>
    <col min="3" max="3" width="15.421875" style="0" customWidth="1"/>
    <col min="4" max="4" width="15.28125" style="0" customWidth="1"/>
  </cols>
  <sheetData>
    <row r="1" spans="2:4" ht="12.75" customHeight="1">
      <c r="B1" s="32" t="s">
        <v>62</v>
      </c>
      <c r="C1" s="33"/>
      <c r="D1" s="33"/>
    </row>
    <row r="2" spans="2:4" ht="12.75">
      <c r="B2" s="33"/>
      <c r="C2" s="33"/>
      <c r="D2" s="33"/>
    </row>
    <row r="3" spans="2:4" ht="12.75">
      <c r="B3" s="33"/>
      <c r="C3" s="33"/>
      <c r="D3" s="33"/>
    </row>
    <row r="4" spans="2:4" ht="12.75">
      <c r="B4" s="33"/>
      <c r="C4" s="33"/>
      <c r="D4" s="33"/>
    </row>
    <row r="5" spans="2:4" ht="12.75">
      <c r="B5" s="33"/>
      <c r="C5" s="33"/>
      <c r="D5" s="33"/>
    </row>
    <row r="6" spans="2:4" ht="12.75">
      <c r="B6" s="33"/>
      <c r="C6" s="33"/>
      <c r="D6" s="33"/>
    </row>
    <row r="7" spans="1:3" ht="12.75" customHeight="1">
      <c r="A7" s="30"/>
      <c r="B7" s="30"/>
      <c r="C7" s="30"/>
    </row>
    <row r="8" spans="1:3" ht="12.75">
      <c r="A8" s="30"/>
      <c r="B8" s="30"/>
      <c r="C8" s="30"/>
    </row>
    <row r="9" spans="1:4" ht="12.75" customHeight="1">
      <c r="A9" s="30" t="s">
        <v>59</v>
      </c>
      <c r="B9" s="30"/>
      <c r="C9" s="30"/>
      <c r="D9" s="30"/>
    </row>
    <row r="10" spans="1:4" ht="12.75">
      <c r="A10" s="31"/>
      <c r="B10" s="31"/>
      <c r="C10" s="31"/>
      <c r="D10" s="31"/>
    </row>
    <row r="11" spans="1:4" ht="12.75" customHeight="1">
      <c r="A11" s="34" t="s">
        <v>0</v>
      </c>
      <c r="B11" s="28" t="s">
        <v>1</v>
      </c>
      <c r="C11" s="28" t="s">
        <v>2</v>
      </c>
      <c r="D11" s="28" t="s">
        <v>60</v>
      </c>
    </row>
    <row r="12" spans="1:4" ht="31.5" customHeight="1">
      <c r="A12" s="34"/>
      <c r="B12" s="29"/>
      <c r="C12" s="29"/>
      <c r="D12" s="29"/>
    </row>
    <row r="13" spans="1:4" ht="12.75">
      <c r="A13" s="1">
        <v>1</v>
      </c>
      <c r="B13" s="2">
        <v>2</v>
      </c>
      <c r="C13" s="2">
        <v>3</v>
      </c>
      <c r="D13" s="14">
        <v>6</v>
      </c>
    </row>
    <row r="14" spans="1:4" ht="12.75">
      <c r="A14" s="3" t="s">
        <v>3</v>
      </c>
      <c r="B14" s="4" t="s">
        <v>4</v>
      </c>
      <c r="C14" s="4" t="s">
        <v>5</v>
      </c>
      <c r="D14" s="16">
        <f>D15+D16+D17+D19+D20+D18</f>
        <v>20387</v>
      </c>
    </row>
    <row r="15" spans="1:4" ht="40.5" customHeight="1">
      <c r="A15" s="5" t="s">
        <v>6</v>
      </c>
      <c r="B15" s="6" t="s">
        <v>4</v>
      </c>
      <c r="C15" s="6" t="s">
        <v>7</v>
      </c>
      <c r="D15" s="17">
        <f>1566-216</f>
        <v>1350</v>
      </c>
    </row>
    <row r="16" spans="1:4" ht="50.25" customHeight="1">
      <c r="A16" s="5" t="s">
        <v>8</v>
      </c>
      <c r="B16" s="6" t="s">
        <v>4</v>
      </c>
      <c r="C16" s="6" t="s">
        <v>9</v>
      </c>
      <c r="D16" s="17">
        <f>1183-163</f>
        <v>1020</v>
      </c>
    </row>
    <row r="17" spans="1:4" ht="54.75" customHeight="1">
      <c r="A17" s="5" t="s">
        <v>10</v>
      </c>
      <c r="B17" s="6" t="s">
        <v>4</v>
      </c>
      <c r="C17" s="6" t="s">
        <v>11</v>
      </c>
      <c r="D17" s="17">
        <f>16397+75</f>
        <v>16472</v>
      </c>
    </row>
    <row r="18" spans="1:4" ht="41.25" customHeight="1">
      <c r="A18" s="5" t="s">
        <v>56</v>
      </c>
      <c r="B18" s="6" t="s">
        <v>4</v>
      </c>
      <c r="C18" s="6" t="s">
        <v>57</v>
      </c>
      <c r="D18" s="17">
        <v>345</v>
      </c>
    </row>
    <row r="19" spans="1:4" ht="16.5" customHeight="1">
      <c r="A19" s="5" t="s">
        <v>13</v>
      </c>
      <c r="B19" s="6" t="s">
        <v>4</v>
      </c>
      <c r="C19" s="6" t="s">
        <v>14</v>
      </c>
      <c r="D19" s="17">
        <v>600</v>
      </c>
    </row>
    <row r="20" spans="1:4" ht="28.5" customHeight="1">
      <c r="A20" s="5" t="s">
        <v>15</v>
      </c>
      <c r="B20" s="6" t="s">
        <v>4</v>
      </c>
      <c r="C20" s="6" t="s">
        <v>16</v>
      </c>
      <c r="D20" s="27">
        <v>600</v>
      </c>
    </row>
    <row r="21" spans="1:4" ht="45.75" customHeight="1">
      <c r="A21" s="3" t="s">
        <v>17</v>
      </c>
      <c r="B21" s="4" t="s">
        <v>9</v>
      </c>
      <c r="C21" s="4" t="s">
        <v>5</v>
      </c>
      <c r="D21" s="15">
        <f>D22+D24+D23</f>
        <v>1693</v>
      </c>
    </row>
    <row r="22" spans="1:4" ht="41.25" customHeight="1">
      <c r="A22" s="5" t="s">
        <v>18</v>
      </c>
      <c r="B22" s="6" t="s">
        <v>9</v>
      </c>
      <c r="C22" s="6" t="s">
        <v>19</v>
      </c>
      <c r="D22" s="27">
        <f>593</f>
        <v>593</v>
      </c>
    </row>
    <row r="23" spans="1:4" ht="17.25" customHeight="1">
      <c r="A23" s="5" t="s">
        <v>48</v>
      </c>
      <c r="B23" s="6" t="s">
        <v>9</v>
      </c>
      <c r="C23" s="6" t="s">
        <v>20</v>
      </c>
      <c r="D23" s="17">
        <v>800</v>
      </c>
    </row>
    <row r="24" spans="1:4" s="19" customFormat="1" ht="30" customHeight="1">
      <c r="A24" s="5" t="s">
        <v>46</v>
      </c>
      <c r="B24" s="6" t="s">
        <v>9</v>
      </c>
      <c r="C24" s="6" t="s">
        <v>42</v>
      </c>
      <c r="D24" s="18">
        <v>300</v>
      </c>
    </row>
    <row r="25" spans="1:4" ht="14.25" customHeight="1">
      <c r="A25" s="3" t="s">
        <v>21</v>
      </c>
      <c r="B25" s="4" t="s">
        <v>11</v>
      </c>
      <c r="C25" s="4" t="s">
        <v>5</v>
      </c>
      <c r="D25" s="15">
        <f>D28+D27+D26</f>
        <v>30893.93</v>
      </c>
    </row>
    <row r="26" spans="1:4" ht="17.25" customHeight="1">
      <c r="A26" s="5" t="s">
        <v>45</v>
      </c>
      <c r="B26" s="6" t="s">
        <v>11</v>
      </c>
      <c r="C26" s="6" t="s">
        <v>31</v>
      </c>
      <c r="D26" s="18">
        <v>270</v>
      </c>
    </row>
    <row r="27" spans="1:4" ht="17.25" customHeight="1">
      <c r="A27" s="5" t="s">
        <v>47</v>
      </c>
      <c r="B27" s="6" t="s">
        <v>11</v>
      </c>
      <c r="C27" s="6" t="s">
        <v>19</v>
      </c>
      <c r="D27" s="18">
        <v>26466.528</v>
      </c>
    </row>
    <row r="28" spans="1:4" ht="19.5" customHeight="1">
      <c r="A28" s="5" t="s">
        <v>23</v>
      </c>
      <c r="B28" s="6" t="s">
        <v>11</v>
      </c>
      <c r="C28" s="6" t="s">
        <v>24</v>
      </c>
      <c r="D28" s="18">
        <v>4157.402</v>
      </c>
    </row>
    <row r="29" spans="1:4" ht="12.75">
      <c r="A29" s="3" t="s">
        <v>25</v>
      </c>
      <c r="B29" s="4" t="s">
        <v>22</v>
      </c>
      <c r="C29" s="4" t="s">
        <v>5</v>
      </c>
      <c r="D29" s="15">
        <f>D30+D31+D32</f>
        <v>54022.91499999999</v>
      </c>
    </row>
    <row r="30" spans="1:4" ht="15" customHeight="1">
      <c r="A30" s="5" t="s">
        <v>26</v>
      </c>
      <c r="B30" s="6" t="s">
        <v>22</v>
      </c>
      <c r="C30" s="6" t="s">
        <v>4</v>
      </c>
      <c r="D30" s="17">
        <v>11618.596</v>
      </c>
    </row>
    <row r="31" spans="1:4" ht="12" customHeight="1">
      <c r="A31" s="5" t="s">
        <v>27</v>
      </c>
      <c r="B31" s="6" t="s">
        <v>22</v>
      </c>
      <c r="C31" s="6" t="s">
        <v>7</v>
      </c>
      <c r="D31" s="17">
        <v>12290</v>
      </c>
    </row>
    <row r="32" spans="1:4" ht="12.75">
      <c r="A32" s="8" t="s">
        <v>28</v>
      </c>
      <c r="B32" s="6" t="s">
        <v>22</v>
      </c>
      <c r="C32" s="6" t="s">
        <v>9</v>
      </c>
      <c r="D32" s="18">
        <v>30114.319</v>
      </c>
    </row>
    <row r="33" spans="1:4" ht="21" customHeight="1">
      <c r="A33" s="3" t="s">
        <v>29</v>
      </c>
      <c r="B33" s="4" t="s">
        <v>12</v>
      </c>
      <c r="C33" s="4" t="s">
        <v>5</v>
      </c>
      <c r="D33" s="15">
        <f>D34</f>
        <v>250</v>
      </c>
    </row>
    <row r="34" spans="1:4" ht="25.5" customHeight="1">
      <c r="A34" s="5" t="s">
        <v>30</v>
      </c>
      <c r="B34" s="6" t="s">
        <v>12</v>
      </c>
      <c r="C34" s="6" t="s">
        <v>12</v>
      </c>
      <c r="D34" s="17">
        <v>250</v>
      </c>
    </row>
    <row r="35" spans="1:4" ht="12.75">
      <c r="A35" s="3" t="s">
        <v>43</v>
      </c>
      <c r="B35" s="4" t="s">
        <v>31</v>
      </c>
      <c r="C35" s="4" t="s">
        <v>5</v>
      </c>
      <c r="D35" s="15">
        <f>D36</f>
        <v>8300</v>
      </c>
    </row>
    <row r="36" spans="1:4" ht="12.75">
      <c r="A36" s="5" t="s">
        <v>32</v>
      </c>
      <c r="B36" s="6" t="s">
        <v>31</v>
      </c>
      <c r="C36" s="6" t="s">
        <v>4</v>
      </c>
      <c r="D36" s="17">
        <v>8300</v>
      </c>
    </row>
    <row r="37" spans="1:4" ht="36.75" customHeight="1">
      <c r="A37" s="3" t="s">
        <v>33</v>
      </c>
      <c r="B37" s="4" t="s">
        <v>34</v>
      </c>
      <c r="C37" s="4" t="s">
        <v>35</v>
      </c>
      <c r="D37" s="15">
        <f>D39+D38</f>
        <v>205</v>
      </c>
    </row>
    <row r="38" spans="1:4" ht="12.75" customHeight="1">
      <c r="A38" s="5" t="s">
        <v>36</v>
      </c>
      <c r="B38" s="6" t="s">
        <v>20</v>
      </c>
      <c r="C38" s="6" t="s">
        <v>4</v>
      </c>
      <c r="D38" s="17">
        <v>5</v>
      </c>
    </row>
    <row r="39" spans="1:4" ht="12.75">
      <c r="A39" s="5" t="s">
        <v>58</v>
      </c>
      <c r="B39" s="6" t="s">
        <v>20</v>
      </c>
      <c r="C39" s="6" t="s">
        <v>9</v>
      </c>
      <c r="D39" s="18">
        <v>200</v>
      </c>
    </row>
    <row r="40" spans="1:4" ht="12.75">
      <c r="A40" s="3" t="s">
        <v>38</v>
      </c>
      <c r="B40" s="4" t="s">
        <v>14</v>
      </c>
      <c r="C40" s="4" t="s">
        <v>5</v>
      </c>
      <c r="D40" s="15">
        <f>D42+D41</f>
        <v>1512</v>
      </c>
    </row>
    <row r="41" spans="1:4" ht="12.75">
      <c r="A41" s="9" t="s">
        <v>39</v>
      </c>
      <c r="B41" s="10" t="s">
        <v>14</v>
      </c>
      <c r="C41" s="10" t="s">
        <v>4</v>
      </c>
      <c r="D41" s="17">
        <f>50+479</f>
        <v>529</v>
      </c>
    </row>
    <row r="42" spans="1:4" ht="12.75">
      <c r="A42" s="9" t="s">
        <v>61</v>
      </c>
      <c r="B42" s="10" t="s">
        <v>14</v>
      </c>
      <c r="C42" s="10" t="s">
        <v>7</v>
      </c>
      <c r="D42" s="17">
        <v>983</v>
      </c>
    </row>
    <row r="43" spans="1:4" ht="12.75">
      <c r="A43" s="11" t="s">
        <v>40</v>
      </c>
      <c r="B43" s="7" t="s">
        <v>16</v>
      </c>
      <c r="C43" s="7" t="s">
        <v>5</v>
      </c>
      <c r="D43" s="15">
        <f>D44</f>
        <v>800</v>
      </c>
    </row>
    <row r="44" spans="1:4" ht="24">
      <c r="A44" s="12" t="s">
        <v>41</v>
      </c>
      <c r="B44" s="6" t="s">
        <v>16</v>
      </c>
      <c r="C44" s="6" t="s">
        <v>4</v>
      </c>
      <c r="D44" s="17">
        <v>800</v>
      </c>
    </row>
    <row r="45" spans="1:4" ht="12.75">
      <c r="A45" s="13" t="s">
        <v>44</v>
      </c>
      <c r="B45" s="13"/>
      <c r="C45" s="13"/>
      <c r="D45" s="13">
        <f>D14+D21+D25+D29+D33+D35+D37+D40+D43</f>
        <v>118063.845</v>
      </c>
    </row>
  </sheetData>
  <sheetProtection/>
  <mergeCells count="7">
    <mergeCell ref="C11:C12"/>
    <mergeCell ref="A9:D10"/>
    <mergeCell ref="D11:D12"/>
    <mergeCell ref="B1:D6"/>
    <mergeCell ref="A7:C8"/>
    <mergeCell ref="A11:A12"/>
    <mergeCell ref="B11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60" zoomScalePageLayoutView="0" workbookViewId="0" topLeftCell="A1">
      <selection activeCell="L40" sqref="L40"/>
    </sheetView>
  </sheetViews>
  <sheetFormatPr defaultColWidth="9.140625" defaultRowHeight="12.75"/>
  <cols>
    <col min="1" max="1" width="47.00390625" style="0" customWidth="1"/>
    <col min="2" max="3" width="6.57421875" style="0" customWidth="1"/>
    <col min="4" max="4" width="8.7109375" style="0" customWidth="1"/>
  </cols>
  <sheetData>
    <row r="1" spans="2:8" ht="12.75" customHeight="1">
      <c r="B1" s="33" t="s">
        <v>55</v>
      </c>
      <c r="C1" s="33"/>
      <c r="D1" s="33"/>
      <c r="E1" s="33"/>
      <c r="F1" s="33"/>
      <c r="G1" s="33"/>
      <c r="H1" s="33"/>
    </row>
    <row r="2" spans="2:8" ht="12.75">
      <c r="B2" s="33"/>
      <c r="C2" s="33"/>
      <c r="D2" s="33"/>
      <c r="E2" s="33"/>
      <c r="F2" s="33"/>
      <c r="G2" s="33"/>
      <c r="H2" s="33"/>
    </row>
    <row r="3" spans="2:8" ht="12.75">
      <c r="B3" s="33"/>
      <c r="C3" s="33"/>
      <c r="D3" s="33"/>
      <c r="E3" s="33"/>
      <c r="F3" s="33"/>
      <c r="G3" s="33"/>
      <c r="H3" s="33"/>
    </row>
    <row r="4" spans="2:8" ht="12.75">
      <c r="B4" s="33"/>
      <c r="C4" s="33"/>
      <c r="D4" s="33"/>
      <c r="E4" s="33"/>
      <c r="F4" s="33"/>
      <c r="G4" s="33"/>
      <c r="H4" s="33"/>
    </row>
    <row r="5" spans="2:8" ht="12.75">
      <c r="B5" s="33"/>
      <c r="C5" s="33"/>
      <c r="D5" s="33"/>
      <c r="E5" s="33"/>
      <c r="F5" s="33"/>
      <c r="G5" s="33"/>
      <c r="H5" s="33"/>
    </row>
    <row r="6" spans="2:8" ht="12.75">
      <c r="B6" s="33"/>
      <c r="C6" s="33"/>
      <c r="D6" s="33"/>
      <c r="E6" s="33"/>
      <c r="F6" s="33"/>
      <c r="G6" s="33"/>
      <c r="H6" s="33"/>
    </row>
    <row r="7" spans="1:4" ht="12.75" customHeight="1">
      <c r="A7" s="30"/>
      <c r="B7" s="30"/>
      <c r="C7" s="30"/>
      <c r="D7" s="30"/>
    </row>
    <row r="8" spans="1:4" ht="12.75">
      <c r="A8" s="30"/>
      <c r="B8" s="30"/>
      <c r="C8" s="30"/>
      <c r="D8" s="30"/>
    </row>
    <row r="9" spans="1:4" ht="12.75">
      <c r="A9" s="30" t="s">
        <v>49</v>
      </c>
      <c r="B9" s="30"/>
      <c r="C9" s="30"/>
      <c r="D9" s="30"/>
    </row>
    <row r="10" spans="1:4" ht="12.75">
      <c r="A10" s="30"/>
      <c r="B10" s="30"/>
      <c r="C10" s="30"/>
      <c r="D10" s="30"/>
    </row>
    <row r="11" spans="1:8" ht="12.75" customHeight="1">
      <c r="A11" s="34" t="s">
        <v>0</v>
      </c>
      <c r="B11" s="39" t="s">
        <v>1</v>
      </c>
      <c r="C11" s="39" t="s">
        <v>2</v>
      </c>
      <c r="D11" s="39" t="s">
        <v>50</v>
      </c>
      <c r="E11" s="39" t="s">
        <v>51</v>
      </c>
      <c r="F11" s="35" t="s">
        <v>54</v>
      </c>
      <c r="G11" s="37" t="s">
        <v>53</v>
      </c>
      <c r="H11" s="35" t="s">
        <v>52</v>
      </c>
    </row>
    <row r="12" spans="1:8" ht="31.5" customHeight="1">
      <c r="A12" s="34"/>
      <c r="B12" s="39"/>
      <c r="C12" s="39"/>
      <c r="D12" s="39"/>
      <c r="E12" s="39"/>
      <c r="F12" s="36"/>
      <c r="G12" s="38"/>
      <c r="H12" s="36"/>
    </row>
    <row r="13" spans="1:8" ht="12.75">
      <c r="A13" s="1">
        <v>1</v>
      </c>
      <c r="B13" s="2">
        <v>2</v>
      </c>
      <c r="C13" s="2">
        <v>3</v>
      </c>
      <c r="D13" s="14">
        <v>5</v>
      </c>
      <c r="E13" s="14">
        <v>6</v>
      </c>
      <c r="F13" s="14">
        <v>7</v>
      </c>
      <c r="G13" s="14">
        <v>8</v>
      </c>
      <c r="H13" s="14">
        <v>9</v>
      </c>
    </row>
    <row r="14" spans="1:8" ht="12.75">
      <c r="A14" s="3" t="s">
        <v>3</v>
      </c>
      <c r="B14" s="4" t="s">
        <v>4</v>
      </c>
      <c r="C14" s="4" t="s">
        <v>5</v>
      </c>
      <c r="D14" s="16">
        <f>D15+D16+D17+D18+D19</f>
        <v>21208</v>
      </c>
      <c r="E14" s="16">
        <f>E15+E16+E17+E18+E19</f>
        <v>27492</v>
      </c>
      <c r="F14" s="23">
        <f>E14-D14</f>
        <v>6284</v>
      </c>
      <c r="G14" s="24">
        <f>E14/D14*100</f>
        <v>129.63032817804603</v>
      </c>
      <c r="H14" s="24">
        <f>E14/E43*100</f>
        <v>24.357872540246483</v>
      </c>
    </row>
    <row r="15" spans="1:8" ht="40.5" customHeight="1">
      <c r="A15" s="5" t="s">
        <v>6</v>
      </c>
      <c r="B15" s="6" t="s">
        <v>4</v>
      </c>
      <c r="C15" s="6" t="s">
        <v>7</v>
      </c>
      <c r="D15" s="17">
        <v>1350</v>
      </c>
      <c r="E15" s="17">
        <v>1350</v>
      </c>
      <c r="F15" s="20">
        <f aca="true" t="shared" si="0" ref="F15:F43">E15-D15</f>
        <v>0</v>
      </c>
      <c r="G15" s="21">
        <f aca="true" t="shared" si="1" ref="G15:G43">E15/D15*100</f>
        <v>100</v>
      </c>
      <c r="H15" s="21">
        <f>E15/E43*100</f>
        <v>1.196098062321139</v>
      </c>
    </row>
    <row r="16" spans="1:8" ht="50.25" customHeight="1">
      <c r="A16" s="5" t="s">
        <v>8</v>
      </c>
      <c r="B16" s="6" t="s">
        <v>4</v>
      </c>
      <c r="C16" s="6" t="s">
        <v>9</v>
      </c>
      <c r="D16" s="17">
        <v>1020</v>
      </c>
      <c r="E16" s="17">
        <v>1020</v>
      </c>
      <c r="F16" s="20">
        <f t="shared" si="0"/>
        <v>0</v>
      </c>
      <c r="G16" s="21">
        <f t="shared" si="1"/>
        <v>100</v>
      </c>
      <c r="H16" s="21">
        <f>E16/E43*100</f>
        <v>0.9037185359759716</v>
      </c>
    </row>
    <row r="17" spans="1:8" ht="46.5" customHeight="1">
      <c r="A17" s="5" t="s">
        <v>10</v>
      </c>
      <c r="B17" s="6" t="s">
        <v>4</v>
      </c>
      <c r="C17" s="6" t="s">
        <v>11</v>
      </c>
      <c r="D17" s="17">
        <f>17561-33-25</f>
        <v>17503</v>
      </c>
      <c r="E17" s="17">
        <v>23787</v>
      </c>
      <c r="F17" s="20">
        <f t="shared" si="0"/>
        <v>6284</v>
      </c>
      <c r="G17" s="21">
        <f t="shared" si="1"/>
        <v>135.90241672856084</v>
      </c>
      <c r="H17" s="21">
        <f>E17/E43*100</f>
        <v>21.07524785809847</v>
      </c>
    </row>
    <row r="18" spans="1:8" ht="16.5" customHeight="1">
      <c r="A18" s="5" t="s">
        <v>13</v>
      </c>
      <c r="B18" s="6" t="s">
        <v>4</v>
      </c>
      <c r="C18" s="6" t="s">
        <v>14</v>
      </c>
      <c r="D18" s="17">
        <v>600</v>
      </c>
      <c r="E18" s="17">
        <v>600</v>
      </c>
      <c r="F18" s="20">
        <f t="shared" si="0"/>
        <v>0</v>
      </c>
      <c r="G18" s="21">
        <f t="shared" si="1"/>
        <v>100</v>
      </c>
      <c r="H18" s="21">
        <f>E18/E43*100</f>
        <v>0.5315991388093951</v>
      </c>
    </row>
    <row r="19" spans="1:8" ht="28.5" customHeight="1">
      <c r="A19" s="5" t="s">
        <v>15</v>
      </c>
      <c r="B19" s="6" t="s">
        <v>4</v>
      </c>
      <c r="C19" s="6" t="s">
        <v>16</v>
      </c>
      <c r="D19" s="17">
        <f>677+33+25</f>
        <v>735</v>
      </c>
      <c r="E19" s="17">
        <f>677+33+25</f>
        <v>735</v>
      </c>
      <c r="F19" s="20">
        <f t="shared" si="0"/>
        <v>0</v>
      </c>
      <c r="G19" s="21">
        <f t="shared" si="1"/>
        <v>100</v>
      </c>
      <c r="H19" s="21">
        <f>E19/E43*100</f>
        <v>0.6512089450415091</v>
      </c>
    </row>
    <row r="20" spans="1:8" ht="45.75" customHeight="1">
      <c r="A20" s="3" t="s">
        <v>17</v>
      </c>
      <c r="B20" s="4" t="s">
        <v>9</v>
      </c>
      <c r="C20" s="4" t="s">
        <v>5</v>
      </c>
      <c r="D20" s="15">
        <f>D21+D23+D22</f>
        <v>2014</v>
      </c>
      <c r="E20" s="15">
        <f>E21+E23+E22</f>
        <v>1993</v>
      </c>
      <c r="F20" s="25">
        <f t="shared" si="0"/>
        <v>-21</v>
      </c>
      <c r="G20" s="26">
        <f t="shared" si="1"/>
        <v>98.95729890764648</v>
      </c>
      <c r="H20" s="26">
        <f>E20/E43*100</f>
        <v>1.7657951394118743</v>
      </c>
    </row>
    <row r="21" spans="1:8" ht="34.5" customHeight="1">
      <c r="A21" s="5" t="s">
        <v>18</v>
      </c>
      <c r="B21" s="6" t="s">
        <v>9</v>
      </c>
      <c r="C21" s="6" t="s">
        <v>19</v>
      </c>
      <c r="D21" s="17">
        <f>593</f>
        <v>593</v>
      </c>
      <c r="E21" s="17">
        <f>593</f>
        <v>593</v>
      </c>
      <c r="F21" s="20">
        <f t="shared" si="0"/>
        <v>0</v>
      </c>
      <c r="G21" s="21">
        <f t="shared" si="1"/>
        <v>100</v>
      </c>
      <c r="H21" s="21">
        <f>E21/E43*100</f>
        <v>0.5253971488566189</v>
      </c>
    </row>
    <row r="22" spans="1:8" ht="17.25" customHeight="1">
      <c r="A22" s="5" t="s">
        <v>48</v>
      </c>
      <c r="B22" s="6" t="s">
        <v>9</v>
      </c>
      <c r="C22" s="6" t="s">
        <v>20</v>
      </c>
      <c r="D22" s="17">
        <v>921</v>
      </c>
      <c r="E22" s="17">
        <v>1100</v>
      </c>
      <c r="F22" s="20">
        <f t="shared" si="0"/>
        <v>179</v>
      </c>
      <c r="G22" s="21">
        <f t="shared" si="1"/>
        <v>119.43539630836048</v>
      </c>
      <c r="H22" s="21">
        <f>E22/E43*100</f>
        <v>0.9745984211505578</v>
      </c>
    </row>
    <row r="23" spans="1:8" s="19" customFormat="1" ht="30" customHeight="1">
      <c r="A23" s="5" t="s">
        <v>46</v>
      </c>
      <c r="B23" s="6" t="s">
        <v>9</v>
      </c>
      <c r="C23" s="6" t="s">
        <v>42</v>
      </c>
      <c r="D23" s="18">
        <v>500</v>
      </c>
      <c r="E23" s="18">
        <v>300</v>
      </c>
      <c r="F23" s="20">
        <f t="shared" si="0"/>
        <v>-200</v>
      </c>
      <c r="G23" s="21">
        <f t="shared" si="1"/>
        <v>60</v>
      </c>
      <c r="H23" s="22">
        <f>E23/E43*100</f>
        <v>0.26579956940469757</v>
      </c>
    </row>
    <row r="24" spans="1:8" ht="14.25" customHeight="1">
      <c r="A24" s="3" t="s">
        <v>21</v>
      </c>
      <c r="B24" s="4" t="s">
        <v>11</v>
      </c>
      <c r="C24" s="4" t="s">
        <v>5</v>
      </c>
      <c r="D24" s="15">
        <f>D27+D26+D25</f>
        <v>26640</v>
      </c>
      <c r="E24" s="15">
        <f>E27+E26+E25</f>
        <v>31435</v>
      </c>
      <c r="F24" s="25">
        <f t="shared" si="0"/>
        <v>4795</v>
      </c>
      <c r="G24" s="26">
        <f t="shared" si="1"/>
        <v>117.99924924924925</v>
      </c>
      <c r="H24" s="26">
        <f>E24/E43*100</f>
        <v>27.851364880788893</v>
      </c>
    </row>
    <row r="25" spans="1:8" ht="17.25" customHeight="1">
      <c r="A25" s="5" t="s">
        <v>45</v>
      </c>
      <c r="B25" s="6" t="s">
        <v>11</v>
      </c>
      <c r="C25" s="6" t="s">
        <v>31</v>
      </c>
      <c r="D25" s="18">
        <v>30</v>
      </c>
      <c r="E25" s="18">
        <v>270</v>
      </c>
      <c r="F25" s="20">
        <f t="shared" si="0"/>
        <v>240</v>
      </c>
      <c r="G25" s="21">
        <f t="shared" si="1"/>
        <v>900</v>
      </c>
      <c r="H25" s="21">
        <f>E25/E43*100</f>
        <v>0.2392196124642278</v>
      </c>
    </row>
    <row r="26" spans="1:8" ht="17.25" customHeight="1">
      <c r="A26" s="5" t="s">
        <v>47</v>
      </c>
      <c r="B26" s="6" t="s">
        <v>11</v>
      </c>
      <c r="C26" s="6" t="s">
        <v>19</v>
      </c>
      <c r="D26" s="17">
        <v>25745</v>
      </c>
      <c r="E26" s="17">
        <v>30300</v>
      </c>
      <c r="F26" s="20">
        <f t="shared" si="0"/>
        <v>4555</v>
      </c>
      <c r="G26" s="21">
        <f t="shared" si="1"/>
        <v>117.69275587492717</v>
      </c>
      <c r="H26" s="21">
        <f>E26/E43*100</f>
        <v>26.84575650987445</v>
      </c>
    </row>
    <row r="27" spans="1:8" ht="19.5" customHeight="1">
      <c r="A27" s="5" t="s">
        <v>23</v>
      </c>
      <c r="B27" s="6" t="s">
        <v>11</v>
      </c>
      <c r="C27" s="6" t="s">
        <v>24</v>
      </c>
      <c r="D27" s="17">
        <v>865</v>
      </c>
      <c r="E27" s="17">
        <v>865</v>
      </c>
      <c r="F27" s="20">
        <f t="shared" si="0"/>
        <v>0</v>
      </c>
      <c r="G27" s="21">
        <f t="shared" si="1"/>
        <v>100</v>
      </c>
      <c r="H27" s="21">
        <f>E27/E43*100</f>
        <v>0.7663887584502113</v>
      </c>
    </row>
    <row r="28" spans="1:8" ht="12.75">
      <c r="A28" s="3" t="s">
        <v>25</v>
      </c>
      <c r="B28" s="4" t="s">
        <v>22</v>
      </c>
      <c r="C28" s="4" t="s">
        <v>5</v>
      </c>
      <c r="D28" s="15">
        <f>D29+D30+D31</f>
        <v>47968</v>
      </c>
      <c r="E28" s="15">
        <f>E29+E30+E31</f>
        <v>40568</v>
      </c>
      <c r="F28" s="25">
        <f t="shared" si="0"/>
        <v>-7400</v>
      </c>
      <c r="G28" s="26">
        <f t="shared" si="1"/>
        <v>84.57304869913276</v>
      </c>
      <c r="H28" s="26">
        <f>E28/E43*100</f>
        <v>35.94318977203257</v>
      </c>
    </row>
    <row r="29" spans="1:8" ht="15" customHeight="1">
      <c r="A29" s="5" t="s">
        <v>26</v>
      </c>
      <c r="B29" s="6" t="s">
        <v>22</v>
      </c>
      <c r="C29" s="6" t="s">
        <v>4</v>
      </c>
      <c r="D29" s="17">
        <v>6838</v>
      </c>
      <c r="E29" s="17">
        <v>6838</v>
      </c>
      <c r="F29" s="20">
        <f t="shared" si="0"/>
        <v>0</v>
      </c>
      <c r="G29" s="21">
        <f t="shared" si="1"/>
        <v>100</v>
      </c>
      <c r="H29" s="21">
        <f>E29/E43*100</f>
        <v>6.05845818529774</v>
      </c>
    </row>
    <row r="30" spans="1:8" ht="12" customHeight="1">
      <c r="A30" s="5" t="s">
        <v>27</v>
      </c>
      <c r="B30" s="6" t="s">
        <v>22</v>
      </c>
      <c r="C30" s="6" t="s">
        <v>7</v>
      </c>
      <c r="D30" s="17">
        <v>12240</v>
      </c>
      <c r="E30" s="17">
        <v>12240</v>
      </c>
      <c r="F30" s="20">
        <f t="shared" si="0"/>
        <v>0</v>
      </c>
      <c r="G30" s="21">
        <f t="shared" si="1"/>
        <v>100</v>
      </c>
      <c r="H30" s="21">
        <f>E30/E43*100</f>
        <v>10.844622431711661</v>
      </c>
    </row>
    <row r="31" spans="1:8" ht="12.75">
      <c r="A31" s="8" t="s">
        <v>28</v>
      </c>
      <c r="B31" s="6" t="s">
        <v>22</v>
      </c>
      <c r="C31" s="6" t="s">
        <v>9</v>
      </c>
      <c r="D31" s="17">
        <f>19590+9000+300</f>
        <v>28890</v>
      </c>
      <c r="E31" s="17">
        <v>21490</v>
      </c>
      <c r="F31" s="20">
        <f t="shared" si="0"/>
        <v>-7400</v>
      </c>
      <c r="G31" s="21">
        <f t="shared" si="1"/>
        <v>74.38560055382484</v>
      </c>
      <c r="H31" s="21">
        <f>E31/E43*100</f>
        <v>19.04010915502317</v>
      </c>
    </row>
    <row r="32" spans="1:8" ht="21" customHeight="1">
      <c r="A32" s="3" t="s">
        <v>29</v>
      </c>
      <c r="B32" s="4" t="s">
        <v>12</v>
      </c>
      <c r="C32" s="4" t="s">
        <v>5</v>
      </c>
      <c r="D32" s="15">
        <f>D33</f>
        <v>814</v>
      </c>
      <c r="E32" s="15">
        <f>E33</f>
        <v>500</v>
      </c>
      <c r="F32" s="25">
        <f t="shared" si="0"/>
        <v>-314</v>
      </c>
      <c r="G32" s="26">
        <f t="shared" si="1"/>
        <v>61.42506142506142</v>
      </c>
      <c r="H32" s="26">
        <f>E32/E43*100</f>
        <v>0.4429992823411626</v>
      </c>
    </row>
    <row r="33" spans="1:8" ht="25.5" customHeight="1">
      <c r="A33" s="5" t="s">
        <v>30</v>
      </c>
      <c r="B33" s="6" t="s">
        <v>12</v>
      </c>
      <c r="C33" s="6" t="s">
        <v>12</v>
      </c>
      <c r="D33" s="17">
        <v>814</v>
      </c>
      <c r="E33" s="17">
        <v>500</v>
      </c>
      <c r="F33" s="20">
        <f t="shared" si="0"/>
        <v>-314</v>
      </c>
      <c r="G33" s="21">
        <f t="shared" si="1"/>
        <v>61.42506142506142</v>
      </c>
      <c r="H33" s="21">
        <f>E33/E43*100</f>
        <v>0.4429992823411626</v>
      </c>
    </row>
    <row r="34" spans="1:8" ht="12.75">
      <c r="A34" s="3" t="s">
        <v>43</v>
      </c>
      <c r="B34" s="4" t="s">
        <v>31</v>
      </c>
      <c r="C34" s="4" t="s">
        <v>5</v>
      </c>
      <c r="D34" s="15">
        <f>D35</f>
        <v>7673</v>
      </c>
      <c r="E34" s="15">
        <f>E35</f>
        <v>9479</v>
      </c>
      <c r="F34" s="25">
        <f t="shared" si="0"/>
        <v>1806</v>
      </c>
      <c r="G34" s="26">
        <f t="shared" si="1"/>
        <v>123.53707806594552</v>
      </c>
      <c r="H34" s="26">
        <f>E34/E43*100</f>
        <v>8.39838039462376</v>
      </c>
    </row>
    <row r="35" spans="1:8" ht="12.75">
      <c r="A35" s="5" t="s">
        <v>32</v>
      </c>
      <c r="B35" s="6" t="s">
        <v>31</v>
      </c>
      <c r="C35" s="6" t="s">
        <v>4</v>
      </c>
      <c r="D35" s="17">
        <f>658+7015</f>
        <v>7673</v>
      </c>
      <c r="E35" s="17">
        <v>9479</v>
      </c>
      <c r="F35" s="20">
        <f t="shared" si="0"/>
        <v>1806</v>
      </c>
      <c r="G35" s="21">
        <f t="shared" si="1"/>
        <v>123.53707806594552</v>
      </c>
      <c r="H35" s="21">
        <f>E35/E43*100</f>
        <v>8.39838039462376</v>
      </c>
    </row>
    <row r="36" spans="1:8" ht="36.75" customHeight="1">
      <c r="A36" s="3" t="s">
        <v>33</v>
      </c>
      <c r="B36" s="4" t="s">
        <v>34</v>
      </c>
      <c r="C36" s="4" t="s">
        <v>35</v>
      </c>
      <c r="D36" s="15">
        <f>D38+D37</f>
        <v>467</v>
      </c>
      <c r="E36" s="15">
        <f>E38+E37</f>
        <v>300</v>
      </c>
      <c r="F36" s="25">
        <f t="shared" si="0"/>
        <v>-167</v>
      </c>
      <c r="G36" s="26">
        <f t="shared" si="1"/>
        <v>64.23982869379014</v>
      </c>
      <c r="H36" s="26">
        <f>E36/E43*100</f>
        <v>0.26579956940469757</v>
      </c>
    </row>
    <row r="37" spans="1:8" ht="12.75" customHeight="1">
      <c r="A37" s="5" t="s">
        <v>36</v>
      </c>
      <c r="B37" s="6" t="s">
        <v>20</v>
      </c>
      <c r="C37" s="6" t="s">
        <v>4</v>
      </c>
      <c r="D37" s="17">
        <v>15</v>
      </c>
      <c r="E37" s="17">
        <v>0</v>
      </c>
      <c r="F37" s="20">
        <f t="shared" si="0"/>
        <v>-15</v>
      </c>
      <c r="G37" s="21">
        <f t="shared" si="1"/>
        <v>0</v>
      </c>
      <c r="H37" s="21">
        <f>E37/E43*100</f>
        <v>0</v>
      </c>
    </row>
    <row r="38" spans="1:8" ht="12.75">
      <c r="A38" s="5" t="s">
        <v>37</v>
      </c>
      <c r="B38" s="6" t="s">
        <v>20</v>
      </c>
      <c r="C38" s="6" t="s">
        <v>9</v>
      </c>
      <c r="D38" s="17">
        <f>352+100</f>
        <v>452</v>
      </c>
      <c r="E38" s="17">
        <v>300</v>
      </c>
      <c r="F38" s="20">
        <f t="shared" si="0"/>
        <v>-152</v>
      </c>
      <c r="G38" s="21">
        <f t="shared" si="1"/>
        <v>66.3716814159292</v>
      </c>
      <c r="H38" s="21">
        <f>E38/E43*100</f>
        <v>0.26579956940469757</v>
      </c>
    </row>
    <row r="39" spans="1:8" ht="12.75">
      <c r="A39" s="3" t="s">
        <v>38</v>
      </c>
      <c r="B39" s="4" t="s">
        <v>14</v>
      </c>
      <c r="C39" s="4" t="s">
        <v>5</v>
      </c>
      <c r="D39" s="15">
        <f>D40</f>
        <v>479</v>
      </c>
      <c r="E39" s="15">
        <f>E40</f>
        <v>300</v>
      </c>
      <c r="F39" s="25">
        <f t="shared" si="0"/>
        <v>-179</v>
      </c>
      <c r="G39" s="26">
        <f t="shared" si="1"/>
        <v>62.63048016701461</v>
      </c>
      <c r="H39" s="26">
        <f>E39/E43*100</f>
        <v>0.26579956940469757</v>
      </c>
    </row>
    <row r="40" spans="1:8" ht="12.75">
      <c r="A40" s="9" t="s">
        <v>39</v>
      </c>
      <c r="B40" s="10" t="s">
        <v>14</v>
      </c>
      <c r="C40" s="10" t="s">
        <v>4</v>
      </c>
      <c r="D40" s="17">
        <v>479</v>
      </c>
      <c r="E40" s="17">
        <v>300</v>
      </c>
      <c r="F40" s="20">
        <f t="shared" si="0"/>
        <v>-179</v>
      </c>
      <c r="G40" s="21">
        <f t="shared" si="1"/>
        <v>62.63048016701461</v>
      </c>
      <c r="H40" s="21">
        <f>E40/E43*100</f>
        <v>0.26579956940469757</v>
      </c>
    </row>
    <row r="41" spans="1:8" ht="24">
      <c r="A41" s="11" t="s">
        <v>40</v>
      </c>
      <c r="B41" s="7" t="s">
        <v>16</v>
      </c>
      <c r="C41" s="7" t="s">
        <v>5</v>
      </c>
      <c r="D41" s="15">
        <f>D42</f>
        <v>500</v>
      </c>
      <c r="E41" s="15">
        <f>E42</f>
        <v>800</v>
      </c>
      <c r="F41" s="25">
        <f t="shared" si="0"/>
        <v>300</v>
      </c>
      <c r="G41" s="26">
        <f t="shared" si="1"/>
        <v>160</v>
      </c>
      <c r="H41" s="26">
        <f>E41/E43*100</f>
        <v>0.7087988517458602</v>
      </c>
    </row>
    <row r="42" spans="1:8" ht="24">
      <c r="A42" s="12" t="s">
        <v>41</v>
      </c>
      <c r="B42" s="6" t="s">
        <v>16</v>
      </c>
      <c r="C42" s="6" t="s">
        <v>4</v>
      </c>
      <c r="D42" s="17">
        <v>500</v>
      </c>
      <c r="E42" s="17">
        <v>800</v>
      </c>
      <c r="F42" s="20">
        <f t="shared" si="0"/>
        <v>300</v>
      </c>
      <c r="G42" s="21">
        <f t="shared" si="1"/>
        <v>160</v>
      </c>
      <c r="H42" s="21">
        <f>E42/E43*100</f>
        <v>0.7087988517458602</v>
      </c>
    </row>
    <row r="43" spans="1:8" ht="12.75">
      <c r="A43" s="13" t="s">
        <v>44</v>
      </c>
      <c r="B43" s="13"/>
      <c r="C43" s="13"/>
      <c r="D43" s="13">
        <f>D14+D20+D24+D28+D32+D34+D36+D39+D41</f>
        <v>107763</v>
      </c>
      <c r="E43" s="13">
        <f>E14+E20+E24+E28+E32+E34+E36+E39+E41</f>
        <v>112867</v>
      </c>
      <c r="F43" s="13">
        <f t="shared" si="0"/>
        <v>5104</v>
      </c>
      <c r="G43" s="22">
        <f t="shared" si="1"/>
        <v>104.73631951597486</v>
      </c>
      <c r="H43" s="22">
        <f>H14+H20+H24+H28+H32+H34+H36+H39+H41</f>
        <v>99.99999999999997</v>
      </c>
    </row>
  </sheetData>
  <sheetProtection/>
  <mergeCells count="11">
    <mergeCell ref="E11:E12"/>
    <mergeCell ref="F11:F12"/>
    <mergeCell ref="G11:G12"/>
    <mergeCell ref="H11:H12"/>
    <mergeCell ref="B1:H6"/>
    <mergeCell ref="A7:D8"/>
    <mergeCell ref="A9:D10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2017-09-20T05:46:42Z</cp:lastPrinted>
  <dcterms:created xsi:type="dcterms:W3CDTF">1996-10-08T23:32:33Z</dcterms:created>
  <dcterms:modified xsi:type="dcterms:W3CDTF">2017-09-20T08:07:38Z</dcterms:modified>
  <cp:category/>
  <cp:version/>
  <cp:contentType/>
  <cp:contentStatus/>
</cp:coreProperties>
</file>